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5428" windowWidth="8400" windowHeight="11580" activeTab="0"/>
  </bookViews>
  <sheets>
    <sheet name="Прил.2" sheetId="1" r:id="rId1"/>
  </sheets>
  <definedNames>
    <definedName name="_xlnm.Print_Area" localSheetId="0">'Прил.2'!$A$1:$J$115</definedName>
  </definedNames>
  <calcPr fullCalcOnLoad="1"/>
</workbook>
</file>

<file path=xl/sharedStrings.xml><?xml version="1.0" encoding="utf-8"?>
<sst xmlns="http://schemas.openxmlformats.org/spreadsheetml/2006/main" count="460" uniqueCount="147">
  <si>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</si>
  <si>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</si>
  <si>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</si>
  <si>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</si>
  <si>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</si>
  <si>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</si>
  <si>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</si>
  <si>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</si>
  <si>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</si>
  <si>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</si>
  <si>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</si>
  <si>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</si>
  <si>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</si>
  <si>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</si>
  <si>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</si>
  <si>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</si>
  <si>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</si>
  <si>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</si>
  <si>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</si>
  <si>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</si>
  <si>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</si>
  <si>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</si>
  <si>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</si>
  <si>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</si>
  <si>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</si>
  <si>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</si>
  <si>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</si>
  <si>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</si>
  <si>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</si>
  <si>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</si>
  <si>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</si>
  <si>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</si>
  <si>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03</t>
  </si>
  <si>
    <t>04</t>
  </si>
  <si>
    <t>500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</si>
  <si>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</si>
  <si>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</si>
  <si>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</si>
  <si>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</si>
  <si>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</si>
  <si>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</si>
  <si>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</si>
  <si>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</si>
  <si>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005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</si>
  <si>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</si>
  <si>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</si>
  <si>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</si>
  <si>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</si>
  <si>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</si>
  <si>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</si>
  <si>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</si>
  <si>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</si>
  <si>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</si>
  <si>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</si>
  <si>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</si>
  <si>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</si>
  <si>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</si>
  <si>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</si>
  <si>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</si>
  <si>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</si>
  <si>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Региональные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</si>
  <si>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</si>
  <si>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</si>
  <si>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</si>
  <si>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</si>
  <si>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</si>
  <si>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</si>
  <si>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Благоустройство</t>
  </si>
  <si>
    <t>Содержание дорог</t>
  </si>
  <si>
    <t>Целевые программы муниципальных образований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</si>
  <si>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</si>
  <si>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</si>
  <si>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</si>
  <si>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</si>
  <si>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</si>
  <si>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Проведение мероприятий для детей и молодежи</t>
  </si>
  <si>
    <t>Центры спортивной подготовки (сборные команды)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</si>
  <si>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</si>
  <si>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</si>
  <si>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Выполнение других обязательств государства</t>
  </si>
  <si>
    <t>13</t>
  </si>
  <si>
    <t>Отдельные мероприятия в области информационно-коммуникационных технологий и связи</t>
  </si>
  <si>
    <t>Реализация государственной политики занятости населения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</si>
  <si>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</si>
  <si>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</si>
  <si>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</si>
  <si>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</si>
  <si>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</si>
  <si>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121</t>
  </si>
  <si>
    <t>122</t>
  </si>
  <si>
    <t>244</t>
  </si>
  <si>
    <t>852</t>
  </si>
  <si>
    <t>242</t>
  </si>
  <si>
    <t>540</t>
  </si>
  <si>
    <t>111</t>
  </si>
  <si>
    <t>112</t>
  </si>
  <si>
    <t>312</t>
  </si>
  <si>
    <t>Программные мероприятия по профилактике терроризма и экстремизма</t>
  </si>
  <si>
    <t>Программные мероприятия по защите населения от ЧС, обеспечение пожарной безопасности</t>
  </si>
  <si>
    <t>7028601</t>
  </si>
  <si>
    <t>7028602</t>
  </si>
  <si>
    <t>7028603</t>
  </si>
  <si>
    <t>7028605</t>
  </si>
  <si>
    <t>7010240</t>
  </si>
  <si>
    <t>7010201</t>
  </si>
  <si>
    <t>7010204</t>
  </si>
  <si>
    <t>7010205</t>
  </si>
  <si>
    <t>14</t>
  </si>
  <si>
    <t>Вертолетные площадки</t>
  </si>
  <si>
    <t>7028101</t>
  </si>
  <si>
    <t>7020059</t>
  </si>
  <si>
    <t>1317101</t>
  </si>
  <si>
    <t>1317102</t>
  </si>
  <si>
    <t>Другие вопросы в области национальной безопасности и правоохранительной деятельности</t>
  </si>
  <si>
    <t>Информационные технологии и связь</t>
  </si>
  <si>
    <t>Вед</t>
  </si>
  <si>
    <t xml:space="preserve">расходов бюджета сельского поселения Выкатной по ведомственной структуре </t>
  </si>
  <si>
    <t>7035118</t>
  </si>
  <si>
    <t>1315930</t>
  </si>
  <si>
    <t>1315443</t>
  </si>
  <si>
    <t>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 федерального бюджета</t>
  </si>
  <si>
    <t>Осуществление первичного воинского учета, на территориях, где отсутствуют военные комисариаты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</t>
  </si>
  <si>
    <t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проявлениятерроризма и экстремизма в Ханты-Мансийском районе на 2014-2017 годы" средства из бюджета автономного округа</t>
  </si>
  <si>
    <t>0708101</t>
  </si>
  <si>
    <t>Содействие занятости населения Ханты-Мансийского района на 2014-2017 годы</t>
  </si>
  <si>
    <t>7029101</t>
  </si>
  <si>
    <t>7029801</t>
  </si>
  <si>
    <t>Передача средств по соглашениям с ПТЭК</t>
  </si>
  <si>
    <t>8079101</t>
  </si>
  <si>
    <t>на 2015 год</t>
  </si>
  <si>
    <t>Изменения</t>
  </si>
  <si>
    <t>С учетом изменений</t>
  </si>
  <si>
    <t>Содействие занятости населения</t>
  </si>
  <si>
    <t>Транспортные услуги</t>
  </si>
  <si>
    <t>1319102</t>
  </si>
  <si>
    <t>Софинансирование мероприятия на 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 в рамках муниципальной программы "Комплексные мероприятия по профилактике правонарушений, терроризма и экстремизма, а также минимизации и ликвидации последствий проявлений терроризма и экстремизма в Ханты-Мансийском районе на 2014-2017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</si>
  <si>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</si>
  <si>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7010206</t>
  </si>
  <si>
    <t>0705604</t>
  </si>
  <si>
    <t>Приложение 1</t>
  </si>
  <si>
    <t>7035471</t>
  </si>
  <si>
    <t>Содействие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2014–2020 годы" за счет средств бюджета автономного округа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</si>
  <si>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 за счет средств бюджета автономного округа</t>
  </si>
  <si>
    <t>Выполнение других обязательств государства (паспортизация дорог)</t>
  </si>
  <si>
    <t>3218101</t>
  </si>
  <si>
    <t>3228101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</si>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</sst>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1" xfId="0" applyFont="1" applyBorder="1" applyAlignment="1">
      <alignment horizontal="center" wrapText="1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 horizont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169" fontId="8" fillId="2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169" fontId="9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169" fontId="9" fillId="0" borderId="17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7" fillId="6" borderId="17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169" fontId="7" fillId="34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169" fontId="8" fillId="0" borderId="17" xfId="0" applyNumberFormat="1" applyFont="1" applyBorder="1" applyAlignment="1">
      <alignment horizontal="center" vertical="center" wrapText="1"/>
    </xf>
    <xf numFmtId="169" fontId="8" fillId="0" borderId="17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169" fontId="7" fillId="33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69" fontId="8" fillId="0" borderId="18" xfId="0" applyNumberFormat="1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169" fontId="7" fillId="33" borderId="17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169" fontId="7" fillId="6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50" fillId="2" borderId="17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69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169" fontId="8" fillId="0" borderId="28" xfId="0" applyNumberFormat="1" applyFont="1" applyBorder="1" applyAlignment="1">
      <alignment horizontal="center" vertical="center" wrapText="1"/>
    </xf>
    <xf numFmtId="169" fontId="8" fillId="0" borderId="27" xfId="0" applyNumberFormat="1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69" fontId="8" fillId="0" borderId="11" xfId="0" applyNumberFormat="1" applyFont="1" applyBorder="1" applyAlignment="1">
      <alignment horizontal="center" vertical="center" wrapText="1"/>
    </xf>
    <xf numFmtId="169" fontId="8" fillId="0" borderId="29" xfId="0" applyNumberFormat="1" applyFont="1" applyBorder="1" applyAlignment="1">
      <alignment horizontal="center" vertical="center" wrapText="1"/>
    </xf>
    <xf numFmtId="169" fontId="8" fillId="0" borderId="15" xfId="0" applyNumberFormat="1" applyFont="1" applyBorder="1" applyAlignment="1">
      <alignment horizontal="center" vertical="center" wrapText="1"/>
    </xf>
    <xf numFmtId="169" fontId="8" fillId="0" borderId="30" xfId="0" applyNumberFormat="1" applyFont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69" fontId="7" fillId="33" borderId="23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169" fontId="8" fillId="2" borderId="20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169" fontId="9" fillId="0" borderId="31" xfId="0" applyNumberFormat="1" applyFont="1" applyFill="1" applyBorder="1" applyAlignment="1">
      <alignment horizontal="center" vertical="center" wrapText="1"/>
    </xf>
    <xf numFmtId="169" fontId="9" fillId="0" borderId="32" xfId="0" applyNumberFormat="1" applyFont="1" applyFill="1" applyBorder="1" applyAlignment="1">
      <alignment horizontal="center" vertical="center" wrapText="1"/>
    </xf>
    <xf numFmtId="169" fontId="9" fillId="0" borderId="18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9" fontId="9" fillId="0" borderId="33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9" fillId="0" borderId="21" xfId="0" applyNumberFormat="1" applyFont="1" applyFill="1" applyBorder="1" applyAlignment="1">
      <alignment horizontal="center" vertical="center" wrapText="1"/>
    </xf>
    <xf numFmtId="169" fontId="8" fillId="35" borderId="19" xfId="0" applyNumberFormat="1" applyFont="1" applyFill="1" applyBorder="1" applyAlignment="1">
      <alignment horizontal="center" vertical="center" wrapText="1"/>
    </xf>
    <xf numFmtId="169" fontId="8" fillId="35" borderId="34" xfId="0" applyNumberFormat="1" applyFont="1" applyFill="1" applyBorder="1" applyAlignment="1">
      <alignment horizontal="center" vertical="center" wrapText="1"/>
    </xf>
    <xf numFmtId="169" fontId="8" fillId="35" borderId="11" xfId="0" applyNumberFormat="1" applyFont="1" applyFill="1" applyBorder="1" applyAlignment="1">
      <alignment horizontal="center" vertical="center" wrapText="1"/>
    </xf>
    <xf numFmtId="169" fontId="8" fillId="35" borderId="2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169" fontId="7" fillId="33" borderId="36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169" fontId="8" fillId="0" borderId="37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69" fontId="7" fillId="33" borderId="18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69" fontId="6" fillId="0" borderId="17" xfId="0" applyNumberFormat="1" applyFont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8" fillId="0" borderId="38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16"/>
  <sheetViews>
    <sheetView tabSelected="1" zoomScale="70" zoomScaleNormal="70" zoomScalePageLayoutView="0" workbookViewId="0" topLeftCell="A1">
      <selection activeCell="I4" sqref="I4:J4"/>
    </sheetView>
  </sheetViews>
  <sheetFormatPr defaultColWidth="9.125" defaultRowHeight="12.75"/>
  <cols>
    <col min="1" max="1" width="35.125" style="4" customWidth="1"/>
    <col min="2" max="2" width="7.50390625" style="4" customWidth="1"/>
    <col min="3" max="3" width="5.50390625" style="2" customWidth="1"/>
    <col min="4" max="4" width="5.375" style="2" customWidth="1"/>
    <col min="5" max="5" width="10.125" style="2" customWidth="1"/>
    <col min="6" max="6" width="5.625" style="2" customWidth="1"/>
    <col min="7" max="7" width="11.00390625" style="2" customWidth="1"/>
    <col min="8" max="8" width="11.50390625" style="2" customWidth="1"/>
    <col min="9" max="9" width="13.50390625" style="2" customWidth="1"/>
    <col min="10" max="10" width="14.375" style="2" customWidth="1"/>
    <col min="11" max="11" width="10.375" style="2" customWidth="1"/>
    <col min="12" max="12" width="11.375" style="2" hidden="1" customWidth="1"/>
    <col min="13" max="13" width="9.50390625" style="2" customWidth="1"/>
    <col min="14" max="15" width="7.50390625" style="2" customWidth="1"/>
    <col min="16" max="16" width="8.125" style="2" customWidth="1"/>
    <col min="17" max="17" width="8.00390625" style="2" customWidth="1"/>
    <col min="18" max="18" width="9.125" style="2" customWidth="1"/>
    <col min="19" max="19" width="11.625" style="2" hidden="1" customWidth="1"/>
    <col min="20" max="16384" width="9.125" style="2" customWidth="1"/>
  </cols>
  <sheetData>
    <row r="1" spans="8:10" ht="15">
      <c r="H1" s="165" t="s">
        <v>139</v>
      </c>
      <c r="I1" s="165"/>
      <c r="J1" s="165"/>
    </row>
    <row r="2" ht="15">
      <c r="J2" s="1" t="s">
        <v>52</v>
      </c>
    </row>
    <row r="3" ht="15">
      <c r="J3" s="1" t="s">
        <v>0</v>
      </c>
    </row>
    <row r="4" spans="9:10" ht="15">
      <c r="I4" s="165" t="s">
        <v>146</v>
      </c>
      <c r="J4" s="165"/>
    </row>
    <row r="5" spans="1:2" ht="15">
      <c r="A5" s="5"/>
      <c r="B5" s="5"/>
    </row>
    <row r="6" spans="1:2" ht="15">
      <c r="A6" s="5"/>
      <c r="B6" s="5"/>
    </row>
    <row r="7" spans="1:10" ht="15">
      <c r="A7" s="163" t="s">
        <v>78</v>
      </c>
      <c r="B7" s="163"/>
      <c r="C7" s="163"/>
      <c r="D7" s="163"/>
      <c r="E7" s="163"/>
      <c r="F7" s="163"/>
      <c r="G7" s="163"/>
      <c r="H7" s="163"/>
      <c r="I7" s="163"/>
      <c r="J7" s="163"/>
    </row>
    <row r="8" spans="1:10" ht="18" customHeight="1">
      <c r="A8" s="163" t="s">
        <v>116</v>
      </c>
      <c r="B8" s="163"/>
      <c r="C8" s="163"/>
      <c r="D8" s="163"/>
      <c r="E8" s="163"/>
      <c r="F8" s="163"/>
      <c r="G8" s="163"/>
      <c r="H8" s="163"/>
      <c r="I8" s="163"/>
      <c r="J8" s="163"/>
    </row>
    <row r="9" spans="1:10" ht="18" customHeight="1">
      <c r="A9" s="163" t="s">
        <v>129</v>
      </c>
      <c r="B9" s="163"/>
      <c r="C9" s="163"/>
      <c r="D9" s="163"/>
      <c r="E9" s="163"/>
      <c r="F9" s="163"/>
      <c r="G9" s="163"/>
      <c r="H9" s="163"/>
      <c r="I9" s="163"/>
      <c r="J9" s="163"/>
    </row>
    <row r="10" spans="1:10" ht="15.75" thickBot="1">
      <c r="A10" s="6"/>
      <c r="B10" s="6"/>
      <c r="J10" s="1" t="s">
        <v>50</v>
      </c>
    </row>
    <row r="11" spans="1:20" ht="108" customHeight="1" thickBot="1">
      <c r="A11" s="140" t="s">
        <v>1</v>
      </c>
      <c r="B11" s="140" t="s">
        <v>115</v>
      </c>
      <c r="C11" s="140" t="s">
        <v>2</v>
      </c>
      <c r="D11" s="140" t="s">
        <v>3</v>
      </c>
      <c r="E11" s="140" t="s">
        <v>4</v>
      </c>
      <c r="F11" s="140" t="s">
        <v>5</v>
      </c>
      <c r="G11" s="142" t="s">
        <v>6</v>
      </c>
      <c r="H11" s="168"/>
      <c r="I11" s="142" t="s">
        <v>48</v>
      </c>
      <c r="J11" s="140" t="s">
        <v>49</v>
      </c>
      <c r="K11" s="10"/>
      <c r="L11" s="11"/>
      <c r="M11" s="12"/>
      <c r="N11" s="12"/>
      <c r="O11" s="12"/>
      <c r="P11" s="12"/>
      <c r="Q11" s="12"/>
      <c r="R11" s="16"/>
      <c r="S11" s="18"/>
      <c r="T11" s="18"/>
    </row>
    <row r="12" spans="1:20" ht="27" thickBot="1">
      <c r="A12" s="141"/>
      <c r="B12" s="141"/>
      <c r="C12" s="141"/>
      <c r="D12" s="141"/>
      <c r="E12" s="141"/>
      <c r="F12" s="141"/>
      <c r="G12" s="118" t="s">
        <v>130</v>
      </c>
      <c r="H12" s="118" t="s">
        <v>131</v>
      </c>
      <c r="I12" s="143"/>
      <c r="J12" s="141"/>
      <c r="K12" s="10"/>
      <c r="L12" s="11"/>
      <c r="M12" s="12"/>
      <c r="N12" s="12"/>
      <c r="O12" s="12"/>
      <c r="P12" s="12"/>
      <c r="Q12" s="12"/>
      <c r="R12" s="16"/>
      <c r="S12" s="18"/>
      <c r="T12" s="18"/>
    </row>
    <row r="13" spans="1:10" ht="15">
      <c r="A13" s="117">
        <v>1</v>
      </c>
      <c r="B13" s="117">
        <v>2</v>
      </c>
      <c r="C13" s="117">
        <v>3</v>
      </c>
      <c r="D13" s="117">
        <v>4</v>
      </c>
      <c r="E13" s="117">
        <v>5</v>
      </c>
      <c r="F13" s="117">
        <v>6</v>
      </c>
      <c r="G13" s="117">
        <v>7</v>
      </c>
      <c r="H13" s="117">
        <v>8</v>
      </c>
      <c r="I13" s="13">
        <v>9</v>
      </c>
      <c r="J13" s="117">
        <v>10</v>
      </c>
    </row>
    <row r="14" spans="1:17" ht="27.75" customHeight="1" thickBot="1">
      <c r="A14" s="8" t="s">
        <v>7</v>
      </c>
      <c r="B14" s="55"/>
      <c r="C14" s="55"/>
      <c r="D14" s="55"/>
      <c r="E14" s="55"/>
      <c r="F14" s="55"/>
      <c r="G14" s="56">
        <f>G15+G26+G30+G48+G63+G79+G82+G90+G108+G111+G116</f>
        <v>1913.5999999999983</v>
      </c>
      <c r="H14" s="56">
        <f>H15+H26+H30+H48+H63+H79+H82+H90+H108+H111+H116</f>
        <v>29563.1</v>
      </c>
      <c r="I14" s="56">
        <f>I15+I26+I30+I48+I63+I79+I82+I90+I108+I111+I116</f>
        <v>29380.3</v>
      </c>
      <c r="J14" s="56">
        <f>J15+J26+J30+J48+J63+J79+J82+J90+J108+J111+J116</f>
        <v>182.8</v>
      </c>
      <c r="K14" s="17"/>
      <c r="L14" s="56">
        <f>L15+L26+L30+L48+L63+L79+L82+L90+L108+L111+L116</f>
        <v>27466.699999999997</v>
      </c>
      <c r="M14" s="14"/>
      <c r="N14" s="14"/>
      <c r="O14" s="14"/>
      <c r="P14" s="14"/>
      <c r="Q14" s="15"/>
    </row>
    <row r="15" spans="1:12" ht="27" customHeight="1" thickBot="1">
      <c r="A15" s="3" t="s">
        <v>8</v>
      </c>
      <c r="B15" s="127">
        <v>650</v>
      </c>
      <c r="C15" s="123" t="s">
        <v>29</v>
      </c>
      <c r="D15" s="123" t="s">
        <v>30</v>
      </c>
      <c r="E15" s="123"/>
      <c r="F15" s="61"/>
      <c r="G15" s="128">
        <f aca="true" t="shared" si="0" ref="G15:G83">I15-L15</f>
        <v>237.09999999999854</v>
      </c>
      <c r="H15" s="128">
        <f aca="true" t="shared" si="1" ref="H15:H25">I15+J15</f>
        <v>11583</v>
      </c>
      <c r="I15" s="128">
        <f>SUM(I16:I25)</f>
        <v>11583</v>
      </c>
      <c r="J15" s="128">
        <f>SUM(J16:J25)</f>
        <v>0</v>
      </c>
      <c r="L15" s="128">
        <f>SUM(L16:L25)</f>
        <v>11345.900000000001</v>
      </c>
    </row>
    <row r="16" spans="1:12" ht="23.25" customHeight="1" thickBot="1">
      <c r="A16" s="20" t="s">
        <v>53</v>
      </c>
      <c r="B16" s="126">
        <v>650</v>
      </c>
      <c r="C16" s="125" t="s">
        <v>29</v>
      </c>
      <c r="D16" s="125" t="s">
        <v>31</v>
      </c>
      <c r="E16" s="125" t="s">
        <v>104</v>
      </c>
      <c r="F16" s="82" t="s">
        <v>88</v>
      </c>
      <c r="G16" s="125">
        <f t="shared" si="0"/>
        <v>0</v>
      </c>
      <c r="H16" s="124">
        <f t="shared" si="1"/>
        <v>1408.8</v>
      </c>
      <c r="I16" s="77">
        <v>1408.8</v>
      </c>
      <c r="J16" s="78">
        <v>0</v>
      </c>
      <c r="L16" s="77">
        <v>1408.8</v>
      </c>
    </row>
    <row r="17" spans="1:12" ht="24.75" customHeight="1" thickBot="1">
      <c r="A17" s="166" t="s">
        <v>9</v>
      </c>
      <c r="B17" s="49">
        <v>650</v>
      </c>
      <c r="C17" s="79" t="s">
        <v>29</v>
      </c>
      <c r="D17" s="80" t="s">
        <v>33</v>
      </c>
      <c r="E17" s="80" t="s">
        <v>105</v>
      </c>
      <c r="F17" s="80" t="s">
        <v>88</v>
      </c>
      <c r="G17" s="125">
        <f t="shared" si="0"/>
        <v>-440.00000000000045</v>
      </c>
      <c r="H17" s="111">
        <f t="shared" si="1"/>
        <v>3843.6</v>
      </c>
      <c r="I17" s="112">
        <v>3843.6</v>
      </c>
      <c r="J17" s="78">
        <v>0</v>
      </c>
      <c r="L17" s="112">
        <v>4283.6</v>
      </c>
    </row>
    <row r="18" spans="1:12" ht="24.75" customHeight="1" thickBot="1">
      <c r="A18" s="167"/>
      <c r="B18" s="49">
        <v>650</v>
      </c>
      <c r="C18" s="81" t="s">
        <v>29</v>
      </c>
      <c r="D18" s="82" t="s">
        <v>33</v>
      </c>
      <c r="E18" s="82" t="s">
        <v>106</v>
      </c>
      <c r="F18" s="83" t="s">
        <v>88</v>
      </c>
      <c r="G18" s="83">
        <f t="shared" si="0"/>
        <v>440</v>
      </c>
      <c r="H18" s="113">
        <f t="shared" si="1"/>
        <v>4554.7</v>
      </c>
      <c r="I18" s="114">
        <v>4554.7</v>
      </c>
      <c r="J18" s="78">
        <v>0</v>
      </c>
      <c r="L18" s="114">
        <v>4114.7</v>
      </c>
    </row>
    <row r="19" spans="1:12" ht="44.25" customHeight="1" hidden="1" thickBot="1">
      <c r="A19" s="21" t="s">
        <v>54</v>
      </c>
      <c r="B19" s="49">
        <v>650</v>
      </c>
      <c r="C19" s="84" t="s">
        <v>29</v>
      </c>
      <c r="D19" s="85" t="s">
        <v>39</v>
      </c>
      <c r="E19" s="85" t="s">
        <v>45</v>
      </c>
      <c r="F19" s="85" t="s">
        <v>90</v>
      </c>
      <c r="G19" s="83">
        <f t="shared" si="0"/>
        <v>0</v>
      </c>
      <c r="H19" s="86">
        <f t="shared" si="1"/>
        <v>0</v>
      </c>
      <c r="I19" s="87">
        <v>0</v>
      </c>
      <c r="J19" s="78">
        <v>0</v>
      </c>
      <c r="L19" s="87">
        <v>0</v>
      </c>
    </row>
    <row r="20" spans="1:12" ht="35.25" customHeight="1" hidden="1" thickBot="1">
      <c r="A20" s="22" t="s">
        <v>55</v>
      </c>
      <c r="B20" s="49">
        <v>650</v>
      </c>
      <c r="C20" s="88" t="s">
        <v>29</v>
      </c>
      <c r="D20" s="89" t="s">
        <v>39</v>
      </c>
      <c r="E20" s="89" t="s">
        <v>56</v>
      </c>
      <c r="F20" s="89" t="s">
        <v>90</v>
      </c>
      <c r="G20" s="83">
        <f t="shared" si="0"/>
        <v>0</v>
      </c>
      <c r="H20" s="86">
        <f t="shared" si="1"/>
        <v>0</v>
      </c>
      <c r="I20" s="90">
        <v>0</v>
      </c>
      <c r="J20" s="78">
        <v>0</v>
      </c>
      <c r="L20" s="90">
        <v>0</v>
      </c>
    </row>
    <row r="21" spans="1:12" ht="69" thickBot="1">
      <c r="A21" s="135" t="s">
        <v>136</v>
      </c>
      <c r="B21" s="49">
        <v>650</v>
      </c>
      <c r="C21" s="88" t="s">
        <v>29</v>
      </c>
      <c r="D21" s="89" t="s">
        <v>38</v>
      </c>
      <c r="E21" s="89" t="s">
        <v>137</v>
      </c>
      <c r="F21" s="89" t="s">
        <v>93</v>
      </c>
      <c r="G21" s="83">
        <f t="shared" si="0"/>
        <v>0</v>
      </c>
      <c r="H21" s="91">
        <f t="shared" si="1"/>
        <v>11</v>
      </c>
      <c r="I21" s="92">
        <v>11</v>
      </c>
      <c r="J21" s="78">
        <v>0</v>
      </c>
      <c r="L21" s="92">
        <v>11</v>
      </c>
    </row>
    <row r="22" spans="1:12" ht="36.75" customHeight="1" thickBot="1">
      <c r="A22" s="139" t="s">
        <v>143</v>
      </c>
      <c r="B22" s="49">
        <v>650</v>
      </c>
      <c r="C22" s="88" t="s">
        <v>29</v>
      </c>
      <c r="D22" s="89" t="s">
        <v>80</v>
      </c>
      <c r="E22" s="89" t="s">
        <v>109</v>
      </c>
      <c r="F22" s="89" t="s">
        <v>90</v>
      </c>
      <c r="G22" s="83">
        <f>I22-L22</f>
        <v>237.1</v>
      </c>
      <c r="H22" s="91">
        <f>I22+J22</f>
        <v>237.1</v>
      </c>
      <c r="I22" s="92">
        <v>237.1</v>
      </c>
      <c r="J22" s="78">
        <v>0</v>
      </c>
      <c r="L22" s="92"/>
    </row>
    <row r="23" spans="1:12" ht="30" customHeight="1" thickBot="1">
      <c r="A23" s="149" t="s">
        <v>79</v>
      </c>
      <c r="B23" s="49">
        <v>650</v>
      </c>
      <c r="C23" s="81" t="s">
        <v>29</v>
      </c>
      <c r="D23" s="82" t="s">
        <v>80</v>
      </c>
      <c r="E23" s="82" t="s">
        <v>125</v>
      </c>
      <c r="F23" s="82" t="s">
        <v>89</v>
      </c>
      <c r="G23" s="116">
        <f t="shared" si="0"/>
        <v>0</v>
      </c>
      <c r="H23" s="91">
        <f t="shared" si="1"/>
        <v>366.1</v>
      </c>
      <c r="I23" s="92">
        <v>366.1</v>
      </c>
      <c r="J23" s="78">
        <v>0</v>
      </c>
      <c r="K23" s="152"/>
      <c r="L23" s="92">
        <v>366.1</v>
      </c>
    </row>
    <row r="24" spans="1:12" ht="30" customHeight="1" thickBot="1">
      <c r="A24" s="150"/>
      <c r="B24" s="49">
        <v>650</v>
      </c>
      <c r="C24" s="81" t="s">
        <v>29</v>
      </c>
      <c r="D24" s="82" t="s">
        <v>80</v>
      </c>
      <c r="E24" s="82" t="s">
        <v>125</v>
      </c>
      <c r="F24" s="82" t="s">
        <v>90</v>
      </c>
      <c r="G24" s="116">
        <f t="shared" si="0"/>
        <v>0</v>
      </c>
      <c r="H24" s="91">
        <f t="shared" si="1"/>
        <v>1091.7</v>
      </c>
      <c r="I24" s="92">
        <v>1091.7</v>
      </c>
      <c r="J24" s="78">
        <v>0</v>
      </c>
      <c r="K24" s="153"/>
      <c r="L24" s="92">
        <v>1091.7</v>
      </c>
    </row>
    <row r="25" spans="1:12" ht="30" customHeight="1">
      <c r="A25" s="151"/>
      <c r="B25" s="49">
        <v>650</v>
      </c>
      <c r="C25" s="81" t="s">
        <v>29</v>
      </c>
      <c r="D25" s="82" t="s">
        <v>80</v>
      </c>
      <c r="E25" s="82" t="s">
        <v>125</v>
      </c>
      <c r="F25" s="89" t="s">
        <v>91</v>
      </c>
      <c r="G25" s="115">
        <f t="shared" si="0"/>
        <v>0</v>
      </c>
      <c r="H25" s="93">
        <f t="shared" si="1"/>
        <v>70</v>
      </c>
      <c r="I25" s="92">
        <v>70</v>
      </c>
      <c r="J25" s="78">
        <v>0</v>
      </c>
      <c r="K25" s="153"/>
      <c r="L25" s="92">
        <v>70</v>
      </c>
    </row>
    <row r="26" spans="1:12" ht="21" customHeight="1">
      <c r="A26" s="23" t="s">
        <v>10</v>
      </c>
      <c r="B26" s="60">
        <v>650</v>
      </c>
      <c r="C26" s="94" t="s">
        <v>31</v>
      </c>
      <c r="D26" s="95" t="s">
        <v>30</v>
      </c>
      <c r="E26" s="95"/>
      <c r="F26" s="121"/>
      <c r="G26" s="122">
        <f t="shared" si="0"/>
        <v>0</v>
      </c>
      <c r="H26" s="122">
        <f>SUM(H27:H29)</f>
        <v>161.8</v>
      </c>
      <c r="I26" s="96">
        <f>SUM(I27:I29)</f>
        <v>0</v>
      </c>
      <c r="J26" s="96">
        <f>SUM(J27:J29)</f>
        <v>161.8</v>
      </c>
      <c r="L26" s="96">
        <f>SUM(L27:L29)</f>
        <v>0</v>
      </c>
    </row>
    <row r="27" spans="1:12" ht="57.75" customHeight="1" thickBot="1">
      <c r="A27" s="154" t="s">
        <v>121</v>
      </c>
      <c r="B27" s="49">
        <v>650</v>
      </c>
      <c r="C27" s="57" t="s">
        <v>31</v>
      </c>
      <c r="D27" s="57" t="s">
        <v>32</v>
      </c>
      <c r="E27" s="57" t="s">
        <v>117</v>
      </c>
      <c r="F27" s="57" t="s">
        <v>88</v>
      </c>
      <c r="G27" s="57">
        <f t="shared" si="0"/>
        <v>0</v>
      </c>
      <c r="H27" s="58">
        <f aca="true" t="shared" si="2" ref="H27:H62">I27+J27</f>
        <v>142.2</v>
      </c>
      <c r="I27" s="58">
        <v>0</v>
      </c>
      <c r="J27" s="59">
        <v>142.2</v>
      </c>
      <c r="L27" s="58">
        <v>0</v>
      </c>
    </row>
    <row r="28" spans="1:12" ht="57.75" customHeight="1" thickBot="1">
      <c r="A28" s="155"/>
      <c r="B28" s="49">
        <v>650</v>
      </c>
      <c r="C28" s="57" t="s">
        <v>31</v>
      </c>
      <c r="D28" s="57" t="s">
        <v>32</v>
      </c>
      <c r="E28" s="57" t="s">
        <v>117</v>
      </c>
      <c r="F28" s="57" t="s">
        <v>89</v>
      </c>
      <c r="G28" s="57">
        <f t="shared" si="0"/>
        <v>0</v>
      </c>
      <c r="H28" s="58">
        <f t="shared" si="2"/>
        <v>1.8</v>
      </c>
      <c r="I28" s="58">
        <v>0</v>
      </c>
      <c r="J28" s="59">
        <v>1.8</v>
      </c>
      <c r="L28" s="58">
        <v>0</v>
      </c>
    </row>
    <row r="29" spans="1:12" ht="57.75" customHeight="1" thickBot="1">
      <c r="A29" s="156"/>
      <c r="B29" s="49">
        <v>650</v>
      </c>
      <c r="C29" s="57" t="s">
        <v>31</v>
      </c>
      <c r="D29" s="57" t="s">
        <v>32</v>
      </c>
      <c r="E29" s="57" t="s">
        <v>117</v>
      </c>
      <c r="F29" s="57" t="s">
        <v>90</v>
      </c>
      <c r="G29" s="57">
        <f t="shared" si="0"/>
        <v>0</v>
      </c>
      <c r="H29" s="58">
        <f t="shared" si="2"/>
        <v>17.8</v>
      </c>
      <c r="I29" s="58">
        <v>0</v>
      </c>
      <c r="J29" s="59">
        <v>17.8</v>
      </c>
      <c r="L29" s="58">
        <v>0</v>
      </c>
    </row>
    <row r="30" spans="1:12" ht="37.5" customHeight="1" thickBot="1">
      <c r="A30" s="24" t="s">
        <v>11</v>
      </c>
      <c r="B30" s="60">
        <v>650</v>
      </c>
      <c r="C30" s="61" t="s">
        <v>32</v>
      </c>
      <c r="D30" s="61" t="s">
        <v>30</v>
      </c>
      <c r="E30" s="61"/>
      <c r="F30" s="61"/>
      <c r="G30" s="62">
        <f t="shared" si="0"/>
        <v>-193.5</v>
      </c>
      <c r="H30" s="62">
        <f t="shared" si="2"/>
        <v>270</v>
      </c>
      <c r="I30" s="62">
        <f>I31+I33+I32+I43</f>
        <v>249</v>
      </c>
      <c r="J30" s="62">
        <f>J31+J33+J43+J32</f>
        <v>21</v>
      </c>
      <c r="L30" s="62">
        <f>L31+L33+L32+L43</f>
        <v>442.5</v>
      </c>
    </row>
    <row r="31" spans="1:12" s="9" customFormat="1" ht="97.5" customHeight="1" thickBot="1">
      <c r="A31" s="164" t="s">
        <v>120</v>
      </c>
      <c r="B31" s="49">
        <v>650</v>
      </c>
      <c r="C31" s="63" t="s">
        <v>32</v>
      </c>
      <c r="D31" s="64" t="s">
        <v>33</v>
      </c>
      <c r="E31" s="64" t="s">
        <v>118</v>
      </c>
      <c r="F31" s="64" t="s">
        <v>88</v>
      </c>
      <c r="G31" s="64">
        <f t="shared" si="0"/>
        <v>0</v>
      </c>
      <c r="H31" s="65">
        <f t="shared" si="2"/>
        <v>11.3</v>
      </c>
      <c r="I31" s="65">
        <v>0</v>
      </c>
      <c r="J31" s="65">
        <v>11.3</v>
      </c>
      <c r="L31" s="65">
        <v>0</v>
      </c>
    </row>
    <row r="32" spans="1:12" s="9" customFormat="1" ht="113.25" customHeight="1" thickBot="1">
      <c r="A32" s="156"/>
      <c r="B32" s="49">
        <v>650</v>
      </c>
      <c r="C32" s="63" t="s">
        <v>32</v>
      </c>
      <c r="D32" s="64" t="s">
        <v>33</v>
      </c>
      <c r="E32" s="64" t="s">
        <v>118</v>
      </c>
      <c r="F32" s="64" t="s">
        <v>90</v>
      </c>
      <c r="G32" s="64">
        <f t="shared" si="0"/>
        <v>0</v>
      </c>
      <c r="H32" s="65">
        <f t="shared" si="2"/>
        <v>9.7</v>
      </c>
      <c r="I32" s="65">
        <v>0</v>
      </c>
      <c r="J32" s="65">
        <v>9.7</v>
      </c>
      <c r="L32" s="65">
        <v>0</v>
      </c>
    </row>
    <row r="33" spans="1:12" ht="60.75" customHeight="1" thickBot="1">
      <c r="A33" s="25" t="s">
        <v>58</v>
      </c>
      <c r="B33" s="66">
        <v>650</v>
      </c>
      <c r="C33" s="40" t="s">
        <v>32</v>
      </c>
      <c r="D33" s="40" t="s">
        <v>35</v>
      </c>
      <c r="E33" s="40"/>
      <c r="F33" s="40" t="s">
        <v>57</v>
      </c>
      <c r="G33" s="40">
        <f t="shared" si="0"/>
        <v>-193.5</v>
      </c>
      <c r="H33" s="41">
        <f t="shared" si="2"/>
        <v>221.5</v>
      </c>
      <c r="I33" s="41">
        <f>SUM(I34:I42)</f>
        <v>221.5</v>
      </c>
      <c r="J33" s="41">
        <f>SUM(J34:J47)</f>
        <v>0</v>
      </c>
      <c r="L33" s="41">
        <f>SUM(L34:L42)</f>
        <v>415</v>
      </c>
    </row>
    <row r="34" spans="1:12" ht="30" customHeight="1" thickBot="1">
      <c r="A34" s="26" t="s">
        <v>12</v>
      </c>
      <c r="B34" s="39">
        <v>650</v>
      </c>
      <c r="C34" s="46" t="s">
        <v>32</v>
      </c>
      <c r="D34" s="46" t="s">
        <v>35</v>
      </c>
      <c r="E34" s="46" t="s">
        <v>125</v>
      </c>
      <c r="F34" s="46" t="s">
        <v>90</v>
      </c>
      <c r="G34" s="46">
        <f t="shared" si="0"/>
        <v>0</v>
      </c>
      <c r="H34" s="47">
        <f t="shared" si="2"/>
        <v>2</v>
      </c>
      <c r="I34" s="47">
        <v>2</v>
      </c>
      <c r="J34" s="47">
        <v>0</v>
      </c>
      <c r="L34" s="47">
        <v>2</v>
      </c>
    </row>
    <row r="35" spans="1:12" ht="51" customHeight="1" thickBot="1">
      <c r="A35" s="26" t="s">
        <v>13</v>
      </c>
      <c r="B35" s="39">
        <v>650</v>
      </c>
      <c r="C35" s="46" t="s">
        <v>32</v>
      </c>
      <c r="D35" s="46" t="s">
        <v>35</v>
      </c>
      <c r="E35" s="46" t="s">
        <v>125</v>
      </c>
      <c r="F35" s="46" t="s">
        <v>90</v>
      </c>
      <c r="G35" s="46">
        <f t="shared" si="0"/>
        <v>-237.8</v>
      </c>
      <c r="H35" s="47">
        <f t="shared" si="2"/>
        <v>105.2</v>
      </c>
      <c r="I35" s="47">
        <v>105.2</v>
      </c>
      <c r="J35" s="47">
        <v>0</v>
      </c>
      <c r="L35" s="47">
        <v>343</v>
      </c>
    </row>
    <row r="36" spans="1:12" ht="41.25" customHeight="1" thickBot="1">
      <c r="A36" s="26" t="s">
        <v>36</v>
      </c>
      <c r="B36" s="39">
        <v>650</v>
      </c>
      <c r="C36" s="46" t="s">
        <v>32</v>
      </c>
      <c r="D36" s="46" t="s">
        <v>35</v>
      </c>
      <c r="E36" s="46" t="s">
        <v>125</v>
      </c>
      <c r="F36" s="46" t="s">
        <v>88</v>
      </c>
      <c r="G36" s="46">
        <f t="shared" si="0"/>
        <v>44.3</v>
      </c>
      <c r="H36" s="47">
        <f t="shared" si="2"/>
        <v>49.3</v>
      </c>
      <c r="I36" s="47">
        <v>49.3</v>
      </c>
      <c r="J36" s="47">
        <v>0</v>
      </c>
      <c r="L36" s="47">
        <v>5</v>
      </c>
    </row>
    <row r="37" spans="1:12" ht="41.25" customHeight="1" thickBot="1">
      <c r="A37" s="26" t="s">
        <v>15</v>
      </c>
      <c r="B37" s="39">
        <v>650</v>
      </c>
      <c r="C37" s="46" t="s">
        <v>32</v>
      </c>
      <c r="D37" s="46" t="s">
        <v>35</v>
      </c>
      <c r="E37" s="46" t="s">
        <v>125</v>
      </c>
      <c r="F37" s="46" t="s">
        <v>90</v>
      </c>
      <c r="G37" s="46">
        <f t="shared" si="0"/>
        <v>0</v>
      </c>
      <c r="H37" s="47">
        <f t="shared" si="2"/>
        <v>61</v>
      </c>
      <c r="I37" s="47">
        <v>61</v>
      </c>
      <c r="J37" s="47">
        <v>0</v>
      </c>
      <c r="L37" s="47">
        <v>61</v>
      </c>
    </row>
    <row r="38" spans="1:12" ht="41.25" customHeight="1" thickBot="1">
      <c r="A38" s="26" t="s">
        <v>14</v>
      </c>
      <c r="B38" s="39">
        <v>650</v>
      </c>
      <c r="C38" s="46" t="s">
        <v>32</v>
      </c>
      <c r="D38" s="46" t="s">
        <v>35</v>
      </c>
      <c r="E38" s="46" t="s">
        <v>125</v>
      </c>
      <c r="F38" s="46" t="s">
        <v>90</v>
      </c>
      <c r="G38" s="46">
        <f t="shared" si="0"/>
        <v>0</v>
      </c>
      <c r="H38" s="47">
        <f t="shared" si="2"/>
        <v>1</v>
      </c>
      <c r="I38" s="47">
        <v>1</v>
      </c>
      <c r="J38" s="47">
        <v>0</v>
      </c>
      <c r="L38" s="47">
        <v>1</v>
      </c>
    </row>
    <row r="39" spans="1:12" ht="30" customHeight="1" thickBot="1">
      <c r="A39" s="26" t="s">
        <v>17</v>
      </c>
      <c r="B39" s="39">
        <v>650</v>
      </c>
      <c r="C39" s="46" t="s">
        <v>32</v>
      </c>
      <c r="D39" s="46" t="s">
        <v>35</v>
      </c>
      <c r="E39" s="46" t="s">
        <v>125</v>
      </c>
      <c r="F39" s="46" t="s">
        <v>90</v>
      </c>
      <c r="G39" s="46">
        <f t="shared" si="0"/>
        <v>0</v>
      </c>
      <c r="H39" s="47">
        <f t="shared" si="2"/>
        <v>1</v>
      </c>
      <c r="I39" s="47">
        <v>1</v>
      </c>
      <c r="J39" s="47">
        <v>0</v>
      </c>
      <c r="L39" s="47">
        <v>1</v>
      </c>
    </row>
    <row r="40" spans="1:12" ht="35.25" customHeight="1" thickBot="1">
      <c r="A40" s="26" t="s">
        <v>16</v>
      </c>
      <c r="B40" s="39">
        <v>650</v>
      </c>
      <c r="C40" s="46" t="s">
        <v>32</v>
      </c>
      <c r="D40" s="46" t="s">
        <v>35</v>
      </c>
      <c r="E40" s="46" t="s">
        <v>125</v>
      </c>
      <c r="F40" s="46" t="s">
        <v>90</v>
      </c>
      <c r="G40" s="46">
        <f t="shared" si="0"/>
        <v>0</v>
      </c>
      <c r="H40" s="47">
        <f t="shared" si="2"/>
        <v>2</v>
      </c>
      <c r="I40" s="47">
        <v>2</v>
      </c>
      <c r="J40" s="47">
        <v>0</v>
      </c>
      <c r="L40" s="47">
        <v>2</v>
      </c>
    </row>
    <row r="41" spans="1:12" ht="30" customHeight="1" hidden="1" thickBot="1">
      <c r="A41" s="157" t="s">
        <v>98</v>
      </c>
      <c r="B41" s="39"/>
      <c r="C41" s="46" t="s">
        <v>32</v>
      </c>
      <c r="D41" s="46" t="s">
        <v>107</v>
      </c>
      <c r="E41" s="46"/>
      <c r="F41" s="46" t="s">
        <v>90</v>
      </c>
      <c r="G41" s="46">
        <f t="shared" si="0"/>
        <v>0</v>
      </c>
      <c r="H41" s="47">
        <f t="shared" si="2"/>
        <v>0</v>
      </c>
      <c r="I41" s="47">
        <v>0</v>
      </c>
      <c r="J41" s="47">
        <v>0</v>
      </c>
      <c r="L41" s="47">
        <v>0</v>
      </c>
    </row>
    <row r="42" spans="1:12" ht="39" customHeight="1" hidden="1" thickBot="1">
      <c r="A42" s="159"/>
      <c r="B42" s="39"/>
      <c r="C42" s="46" t="s">
        <v>32</v>
      </c>
      <c r="D42" s="46" t="s">
        <v>107</v>
      </c>
      <c r="E42" s="46"/>
      <c r="F42" s="46" t="s">
        <v>90</v>
      </c>
      <c r="G42" s="46">
        <f t="shared" si="0"/>
        <v>0</v>
      </c>
      <c r="H42" s="47">
        <f t="shared" si="2"/>
        <v>0</v>
      </c>
      <c r="I42" s="47">
        <v>0</v>
      </c>
      <c r="J42" s="47">
        <v>0</v>
      </c>
      <c r="L42" s="47">
        <v>0</v>
      </c>
    </row>
    <row r="43" spans="1:12" ht="42" thickBot="1">
      <c r="A43" s="27" t="s">
        <v>113</v>
      </c>
      <c r="B43" s="67">
        <v>650</v>
      </c>
      <c r="C43" s="40" t="s">
        <v>32</v>
      </c>
      <c r="D43" s="40" t="s">
        <v>107</v>
      </c>
      <c r="E43" s="40"/>
      <c r="F43" s="40" t="s">
        <v>57</v>
      </c>
      <c r="G43" s="40">
        <f t="shared" si="0"/>
        <v>0</v>
      </c>
      <c r="H43" s="41">
        <f t="shared" si="2"/>
        <v>27.5</v>
      </c>
      <c r="I43" s="41">
        <f>SUM(I44:I47)</f>
        <v>27.5</v>
      </c>
      <c r="J43" s="41">
        <f>SUM(J44:J47)</f>
        <v>0</v>
      </c>
      <c r="L43" s="41">
        <f>SUM(L44:L47)</f>
        <v>27.5</v>
      </c>
    </row>
    <row r="44" spans="1:12" ht="206.25" customHeight="1" thickBot="1">
      <c r="A44" s="42" t="s">
        <v>122</v>
      </c>
      <c r="B44" s="43">
        <v>650</v>
      </c>
      <c r="C44" s="44" t="s">
        <v>32</v>
      </c>
      <c r="D44" s="44" t="s">
        <v>107</v>
      </c>
      <c r="E44" s="44" t="s">
        <v>119</v>
      </c>
      <c r="F44" s="44" t="s">
        <v>90</v>
      </c>
      <c r="G44" s="44">
        <f t="shared" si="0"/>
        <v>0</v>
      </c>
      <c r="H44" s="45">
        <f t="shared" si="2"/>
        <v>19</v>
      </c>
      <c r="I44" s="45">
        <v>19</v>
      </c>
      <c r="J44" s="45">
        <v>0</v>
      </c>
      <c r="L44" s="45">
        <v>19</v>
      </c>
    </row>
    <row r="45" spans="1:12" ht="206.25" customHeight="1" thickBot="1">
      <c r="A45" s="134" t="s">
        <v>135</v>
      </c>
      <c r="B45" s="43">
        <v>650</v>
      </c>
      <c r="C45" s="44" t="s">
        <v>32</v>
      </c>
      <c r="D45" s="44" t="s">
        <v>107</v>
      </c>
      <c r="E45" s="44" t="s">
        <v>134</v>
      </c>
      <c r="F45" s="44" t="s">
        <v>90</v>
      </c>
      <c r="G45" s="44">
        <f t="shared" si="0"/>
        <v>0</v>
      </c>
      <c r="H45" s="45">
        <f t="shared" si="2"/>
        <v>8.3</v>
      </c>
      <c r="I45" s="45">
        <v>8.3</v>
      </c>
      <c r="J45" s="45">
        <v>0</v>
      </c>
      <c r="L45" s="45">
        <v>8.3</v>
      </c>
    </row>
    <row r="46" spans="1:12" ht="43.5" customHeight="1" thickBot="1">
      <c r="A46" s="144" t="s">
        <v>97</v>
      </c>
      <c r="B46" s="43">
        <v>650</v>
      </c>
      <c r="C46" s="44" t="s">
        <v>32</v>
      </c>
      <c r="D46" s="44" t="s">
        <v>107</v>
      </c>
      <c r="E46" s="44" t="s">
        <v>111</v>
      </c>
      <c r="F46" s="44" t="s">
        <v>90</v>
      </c>
      <c r="G46" s="44">
        <f t="shared" si="0"/>
        <v>0</v>
      </c>
      <c r="H46" s="45">
        <f t="shared" si="2"/>
        <v>0.2</v>
      </c>
      <c r="I46" s="45">
        <v>0.2</v>
      </c>
      <c r="J46" s="45">
        <v>0</v>
      </c>
      <c r="L46" s="45">
        <v>0.2</v>
      </c>
    </row>
    <row r="47" spans="1:12" ht="28.5" customHeight="1" hidden="1" thickBot="1">
      <c r="A47" s="145"/>
      <c r="B47" s="43">
        <v>650</v>
      </c>
      <c r="C47" s="46" t="s">
        <v>32</v>
      </c>
      <c r="D47" s="46" t="s">
        <v>107</v>
      </c>
      <c r="E47" s="46" t="s">
        <v>112</v>
      </c>
      <c r="F47" s="46" t="s">
        <v>90</v>
      </c>
      <c r="G47" s="46">
        <f t="shared" si="0"/>
        <v>0</v>
      </c>
      <c r="H47" s="47">
        <f t="shared" si="2"/>
        <v>0</v>
      </c>
      <c r="I47" s="47">
        <v>0</v>
      </c>
      <c r="J47" s="47">
        <v>0</v>
      </c>
      <c r="L47" s="47">
        <v>0</v>
      </c>
    </row>
    <row r="48" spans="1:12" ht="32.25" customHeight="1" thickBot="1">
      <c r="A48" s="28" t="s">
        <v>59</v>
      </c>
      <c r="B48" s="68">
        <v>650</v>
      </c>
      <c r="C48" s="69" t="s">
        <v>33</v>
      </c>
      <c r="D48" s="69" t="s">
        <v>30</v>
      </c>
      <c r="E48" s="69"/>
      <c r="F48" s="69"/>
      <c r="G48" s="69">
        <f t="shared" si="0"/>
        <v>363.6999999999998</v>
      </c>
      <c r="H48" s="70">
        <f t="shared" si="2"/>
        <v>2005.5</v>
      </c>
      <c r="I48" s="70">
        <f>I49+I57+I60+I54</f>
        <v>2005.5</v>
      </c>
      <c r="J48" s="70">
        <f>J49+J51+J57+J60</f>
        <v>0</v>
      </c>
      <c r="L48" s="70">
        <f>L49+L57+L60+L54</f>
        <v>1641.8000000000002</v>
      </c>
    </row>
    <row r="49" spans="1:12" ht="32.25" customHeight="1" thickBot="1">
      <c r="A49" s="29" t="s">
        <v>82</v>
      </c>
      <c r="B49" s="66">
        <v>650</v>
      </c>
      <c r="C49" s="40" t="s">
        <v>33</v>
      </c>
      <c r="D49" s="40" t="s">
        <v>29</v>
      </c>
      <c r="E49" s="40"/>
      <c r="F49" s="40" t="s">
        <v>57</v>
      </c>
      <c r="G49" s="40">
        <f t="shared" si="0"/>
        <v>363.7000000000001</v>
      </c>
      <c r="H49" s="41">
        <f>I49+J49</f>
        <v>572.4000000000001</v>
      </c>
      <c r="I49" s="41">
        <f>I50+I53+I52</f>
        <v>572.4000000000001</v>
      </c>
      <c r="J49" s="41">
        <f>J50</f>
        <v>0</v>
      </c>
      <c r="L49" s="41">
        <f>L50+L53+L52</f>
        <v>208.7</v>
      </c>
    </row>
    <row r="50" spans="1:12" ht="54" customHeight="1" thickBot="1">
      <c r="A50" s="136" t="s">
        <v>124</v>
      </c>
      <c r="B50" s="49">
        <v>650</v>
      </c>
      <c r="C50" s="57" t="s">
        <v>33</v>
      </c>
      <c r="D50" s="57" t="s">
        <v>29</v>
      </c>
      <c r="E50" s="57" t="s">
        <v>123</v>
      </c>
      <c r="F50" s="57" t="s">
        <v>88</v>
      </c>
      <c r="G50" s="57">
        <f t="shared" si="0"/>
        <v>0</v>
      </c>
      <c r="H50" s="58">
        <f>I50+J50</f>
        <v>37.5</v>
      </c>
      <c r="I50" s="59">
        <v>37.5</v>
      </c>
      <c r="J50" s="58">
        <v>0</v>
      </c>
      <c r="L50" s="59">
        <v>37.5</v>
      </c>
    </row>
    <row r="51" spans="1:12" ht="27.75" customHeight="1" hidden="1" thickBot="1">
      <c r="A51" s="29" t="s">
        <v>60</v>
      </c>
      <c r="B51" s="66">
        <v>650</v>
      </c>
      <c r="C51" s="40" t="s">
        <v>33</v>
      </c>
      <c r="D51" s="40" t="s">
        <v>29</v>
      </c>
      <c r="E51" s="40" t="s">
        <v>138</v>
      </c>
      <c r="F51" s="40" t="s">
        <v>57</v>
      </c>
      <c r="G51" s="57">
        <f t="shared" si="0"/>
        <v>0</v>
      </c>
      <c r="H51" s="58">
        <f>I51+J51</f>
        <v>0</v>
      </c>
      <c r="I51" s="41"/>
      <c r="J51" s="41">
        <f>J52</f>
        <v>0</v>
      </c>
      <c r="L51" s="41"/>
    </row>
    <row r="52" spans="1:12" ht="106.5" thickBot="1">
      <c r="A52" s="138" t="s">
        <v>141</v>
      </c>
      <c r="B52" s="49">
        <v>650</v>
      </c>
      <c r="C52" s="57" t="s">
        <v>33</v>
      </c>
      <c r="D52" s="57" t="s">
        <v>29</v>
      </c>
      <c r="E52" s="57" t="s">
        <v>138</v>
      </c>
      <c r="F52" s="57" t="s">
        <v>88</v>
      </c>
      <c r="G52" s="57">
        <f t="shared" si="0"/>
        <v>65.20000000000002</v>
      </c>
      <c r="H52" s="58">
        <f>I52+J52</f>
        <v>177.8</v>
      </c>
      <c r="I52" s="58">
        <v>177.8</v>
      </c>
      <c r="J52" s="58">
        <v>0</v>
      </c>
      <c r="L52" s="58">
        <v>112.6</v>
      </c>
    </row>
    <row r="53" spans="1:12" ht="33" customHeight="1" thickBot="1">
      <c r="A53" s="129" t="s">
        <v>132</v>
      </c>
      <c r="B53" s="130">
        <v>650</v>
      </c>
      <c r="C53" s="131" t="s">
        <v>33</v>
      </c>
      <c r="D53" s="131" t="s">
        <v>29</v>
      </c>
      <c r="E53" s="131" t="s">
        <v>125</v>
      </c>
      <c r="F53" s="131" t="s">
        <v>88</v>
      </c>
      <c r="G53" s="131">
        <f t="shared" si="0"/>
        <v>298.5</v>
      </c>
      <c r="H53" s="132">
        <f>I53+J53</f>
        <v>357.1</v>
      </c>
      <c r="I53" s="132">
        <v>357.1</v>
      </c>
      <c r="J53" s="132">
        <v>0</v>
      </c>
      <c r="L53" s="132">
        <v>58.6</v>
      </c>
    </row>
    <row r="54" spans="1:12" ht="69" thickBot="1">
      <c r="A54" s="25" t="s">
        <v>65</v>
      </c>
      <c r="B54" s="66">
        <v>650</v>
      </c>
      <c r="C54" s="40" t="s">
        <v>33</v>
      </c>
      <c r="D54" s="40" t="s">
        <v>35</v>
      </c>
      <c r="E54" s="40"/>
      <c r="F54" s="40" t="s">
        <v>57</v>
      </c>
      <c r="G54" s="40">
        <f t="shared" si="0"/>
        <v>0</v>
      </c>
      <c r="H54" s="41">
        <f t="shared" si="2"/>
        <v>571</v>
      </c>
      <c r="I54" s="41">
        <f>I55+I56</f>
        <v>571</v>
      </c>
      <c r="J54" s="41">
        <f>J55+J56</f>
        <v>0</v>
      </c>
      <c r="L54" s="41">
        <f>L55+L56</f>
        <v>571</v>
      </c>
    </row>
    <row r="55" spans="1:12" ht="33.75" customHeight="1" hidden="1" thickBot="1">
      <c r="A55" s="26" t="s">
        <v>19</v>
      </c>
      <c r="B55" s="39">
        <v>650</v>
      </c>
      <c r="C55" s="46" t="s">
        <v>33</v>
      </c>
      <c r="D55" s="46" t="s">
        <v>35</v>
      </c>
      <c r="E55" s="46" t="s">
        <v>100</v>
      </c>
      <c r="F55" s="46" t="s">
        <v>90</v>
      </c>
      <c r="G55" s="46">
        <f t="shared" si="0"/>
        <v>0</v>
      </c>
      <c r="H55" s="47">
        <f t="shared" si="2"/>
        <v>0</v>
      </c>
      <c r="I55" s="47">
        <v>0</v>
      </c>
      <c r="J55" s="47">
        <v>0</v>
      </c>
      <c r="L55" s="47">
        <v>0</v>
      </c>
    </row>
    <row r="56" spans="1:12" ht="33.75" customHeight="1" thickBot="1">
      <c r="A56" s="26" t="s">
        <v>68</v>
      </c>
      <c r="B56" s="39">
        <v>650</v>
      </c>
      <c r="C56" s="46" t="s">
        <v>33</v>
      </c>
      <c r="D56" s="46" t="s">
        <v>35</v>
      </c>
      <c r="E56" s="46" t="s">
        <v>125</v>
      </c>
      <c r="F56" s="46" t="s">
        <v>90</v>
      </c>
      <c r="G56" s="46">
        <f t="shared" si="0"/>
        <v>0</v>
      </c>
      <c r="H56" s="47">
        <f t="shared" si="2"/>
        <v>571</v>
      </c>
      <c r="I56" s="47">
        <v>571</v>
      </c>
      <c r="J56" s="47">
        <v>0</v>
      </c>
      <c r="L56" s="47">
        <v>571</v>
      </c>
    </row>
    <row r="57" spans="1:12" ht="45" customHeight="1" thickBot="1">
      <c r="A57" s="25" t="s">
        <v>114</v>
      </c>
      <c r="B57" s="66">
        <v>650</v>
      </c>
      <c r="C57" s="40" t="s">
        <v>33</v>
      </c>
      <c r="D57" s="40" t="s">
        <v>47</v>
      </c>
      <c r="E57" s="40"/>
      <c r="F57" s="40" t="s">
        <v>57</v>
      </c>
      <c r="G57" s="40">
        <f t="shared" si="0"/>
        <v>0</v>
      </c>
      <c r="H57" s="41">
        <f t="shared" si="2"/>
        <v>530</v>
      </c>
      <c r="I57" s="41">
        <f>I58+I59</f>
        <v>530</v>
      </c>
      <c r="J57" s="41">
        <f>J58+J59</f>
        <v>0</v>
      </c>
      <c r="L57" s="41">
        <f>L58+L59</f>
        <v>530</v>
      </c>
    </row>
    <row r="58" spans="1:12" s="9" customFormat="1" ht="39" customHeight="1" thickBot="1">
      <c r="A58" s="157" t="s">
        <v>81</v>
      </c>
      <c r="B58" s="39">
        <v>650</v>
      </c>
      <c r="C58" s="46" t="s">
        <v>33</v>
      </c>
      <c r="D58" s="46" t="s">
        <v>47</v>
      </c>
      <c r="E58" s="46" t="s">
        <v>125</v>
      </c>
      <c r="F58" s="46" t="s">
        <v>90</v>
      </c>
      <c r="G58" s="46">
        <f t="shared" si="0"/>
        <v>0</v>
      </c>
      <c r="H58" s="47">
        <f t="shared" si="2"/>
        <v>125</v>
      </c>
      <c r="I58" s="47">
        <v>125</v>
      </c>
      <c r="J58" s="47">
        <v>0</v>
      </c>
      <c r="L58" s="47">
        <v>125</v>
      </c>
    </row>
    <row r="59" spans="1:12" ht="36" customHeight="1" thickBot="1">
      <c r="A59" s="159"/>
      <c r="B59" s="39">
        <v>650</v>
      </c>
      <c r="C59" s="46" t="s">
        <v>33</v>
      </c>
      <c r="D59" s="46" t="s">
        <v>47</v>
      </c>
      <c r="E59" s="46" t="s">
        <v>125</v>
      </c>
      <c r="F59" s="46" t="s">
        <v>92</v>
      </c>
      <c r="G59" s="46">
        <f t="shared" si="0"/>
        <v>0</v>
      </c>
      <c r="H59" s="47">
        <f t="shared" si="2"/>
        <v>405</v>
      </c>
      <c r="I59" s="47">
        <v>405</v>
      </c>
      <c r="J59" s="47">
        <v>0</v>
      </c>
      <c r="L59" s="47">
        <v>405</v>
      </c>
    </row>
    <row r="60" spans="1:12" ht="32.25" customHeight="1" thickBot="1">
      <c r="A60" s="25" t="s">
        <v>83</v>
      </c>
      <c r="B60" s="66">
        <v>650</v>
      </c>
      <c r="C60" s="40" t="s">
        <v>33</v>
      </c>
      <c r="D60" s="40" t="s">
        <v>84</v>
      </c>
      <c r="E60" s="40"/>
      <c r="F60" s="40" t="s">
        <v>57</v>
      </c>
      <c r="G60" s="40">
        <f t="shared" si="0"/>
        <v>0</v>
      </c>
      <c r="H60" s="41">
        <f t="shared" si="2"/>
        <v>332.1</v>
      </c>
      <c r="I60" s="41">
        <f>I62+I61</f>
        <v>332.1</v>
      </c>
      <c r="J60" s="41">
        <f>J62+J61</f>
        <v>0</v>
      </c>
      <c r="L60" s="41">
        <f>L62+L61</f>
        <v>332.1</v>
      </c>
    </row>
    <row r="61" spans="1:12" ht="27" thickBot="1">
      <c r="A61" s="26" t="s">
        <v>70</v>
      </c>
      <c r="B61" s="39">
        <v>650</v>
      </c>
      <c r="C61" s="46" t="s">
        <v>33</v>
      </c>
      <c r="D61" s="46" t="s">
        <v>84</v>
      </c>
      <c r="E61" s="46" t="s">
        <v>126</v>
      </c>
      <c r="F61" s="46" t="s">
        <v>93</v>
      </c>
      <c r="G61" s="46">
        <f t="shared" si="0"/>
        <v>0</v>
      </c>
      <c r="H61" s="47">
        <f t="shared" si="2"/>
        <v>332.1</v>
      </c>
      <c r="I61" s="45">
        <v>332.1</v>
      </c>
      <c r="J61" s="45">
        <v>0</v>
      </c>
      <c r="L61" s="45">
        <v>332.1</v>
      </c>
    </row>
    <row r="62" spans="1:12" ht="51" customHeight="1" hidden="1" thickBot="1">
      <c r="A62" s="26" t="s">
        <v>85</v>
      </c>
      <c r="B62" s="39">
        <v>650</v>
      </c>
      <c r="C62" s="46" t="s">
        <v>33</v>
      </c>
      <c r="D62" s="46" t="s">
        <v>84</v>
      </c>
      <c r="E62" s="46" t="s">
        <v>86</v>
      </c>
      <c r="F62" s="46"/>
      <c r="G62" s="46">
        <f t="shared" si="0"/>
        <v>0</v>
      </c>
      <c r="H62" s="47">
        <f t="shared" si="2"/>
        <v>0</v>
      </c>
      <c r="I62" s="47">
        <v>0</v>
      </c>
      <c r="J62" s="47">
        <v>0</v>
      </c>
      <c r="L62" s="47">
        <v>0</v>
      </c>
    </row>
    <row r="63" spans="1:12" ht="31.5" customHeight="1" thickBot="1">
      <c r="A63" s="28" t="s">
        <v>18</v>
      </c>
      <c r="B63" s="60">
        <v>650</v>
      </c>
      <c r="C63" s="69" t="s">
        <v>37</v>
      </c>
      <c r="D63" s="69" t="s">
        <v>30</v>
      </c>
      <c r="E63" s="69"/>
      <c r="F63" s="69"/>
      <c r="G63" s="69">
        <f t="shared" si="0"/>
        <v>1249.1</v>
      </c>
      <c r="H63" s="70">
        <f>H64+H68</f>
        <v>5252.2</v>
      </c>
      <c r="I63" s="70">
        <f>I64+I68</f>
        <v>5252.2</v>
      </c>
      <c r="J63" s="70">
        <f>J64+J68</f>
        <v>0</v>
      </c>
      <c r="L63" s="70">
        <f>L64+L68</f>
        <v>4003.1</v>
      </c>
    </row>
    <row r="64" spans="1:12" ht="31.5" customHeight="1" thickBot="1">
      <c r="A64" s="30" t="s">
        <v>18</v>
      </c>
      <c r="B64" s="71">
        <v>650</v>
      </c>
      <c r="C64" s="51" t="s">
        <v>37</v>
      </c>
      <c r="D64" s="51" t="s">
        <v>29</v>
      </c>
      <c r="E64" s="51"/>
      <c r="F64" s="51"/>
      <c r="G64" s="51">
        <f t="shared" si="0"/>
        <v>0</v>
      </c>
      <c r="H64" s="72">
        <f aca="true" t="shared" si="3" ref="H64:H81">I64+J64</f>
        <v>437.5</v>
      </c>
      <c r="I64" s="72">
        <f>SUM(I65:I66)</f>
        <v>437.5</v>
      </c>
      <c r="J64" s="72">
        <v>0</v>
      </c>
      <c r="L64" s="72">
        <f>SUM(L65:L66)</f>
        <v>437.5</v>
      </c>
    </row>
    <row r="65" spans="1:12" ht="53.25" thickBot="1">
      <c r="A65" s="31" t="s">
        <v>61</v>
      </c>
      <c r="B65" s="49">
        <v>650</v>
      </c>
      <c r="C65" s="57" t="s">
        <v>37</v>
      </c>
      <c r="D65" s="57" t="s">
        <v>29</v>
      </c>
      <c r="E65" s="57" t="s">
        <v>125</v>
      </c>
      <c r="F65" s="57" t="s">
        <v>90</v>
      </c>
      <c r="G65" s="57">
        <f t="shared" si="0"/>
        <v>0</v>
      </c>
      <c r="H65" s="58">
        <f t="shared" si="3"/>
        <v>397.5</v>
      </c>
      <c r="I65" s="58">
        <v>397.5</v>
      </c>
      <c r="J65" s="58">
        <v>0</v>
      </c>
      <c r="L65" s="58">
        <v>397.5</v>
      </c>
    </row>
    <row r="66" spans="1:12" ht="25.5" customHeight="1" thickBot="1">
      <c r="A66" s="31" t="s">
        <v>62</v>
      </c>
      <c r="B66" s="49">
        <v>650</v>
      </c>
      <c r="C66" s="57" t="s">
        <v>37</v>
      </c>
      <c r="D66" s="57" t="s">
        <v>29</v>
      </c>
      <c r="E66" s="57" t="s">
        <v>125</v>
      </c>
      <c r="F66" s="57" t="s">
        <v>57</v>
      </c>
      <c r="G66" s="57">
        <f t="shared" si="0"/>
        <v>0</v>
      </c>
      <c r="H66" s="58">
        <f t="shared" si="3"/>
        <v>40</v>
      </c>
      <c r="I66" s="58">
        <f>I67</f>
        <v>40</v>
      </c>
      <c r="J66" s="58">
        <f>J67</f>
        <v>0</v>
      </c>
      <c r="L66" s="58">
        <f>L67</f>
        <v>40</v>
      </c>
    </row>
    <row r="67" spans="1:12" ht="27" customHeight="1" thickBot="1">
      <c r="A67" s="26" t="s">
        <v>63</v>
      </c>
      <c r="B67" s="39">
        <v>650</v>
      </c>
      <c r="C67" s="46" t="s">
        <v>37</v>
      </c>
      <c r="D67" s="46" t="s">
        <v>29</v>
      </c>
      <c r="E67" s="46" t="s">
        <v>125</v>
      </c>
      <c r="F67" s="46" t="s">
        <v>90</v>
      </c>
      <c r="G67" s="46">
        <f t="shared" si="0"/>
        <v>0</v>
      </c>
      <c r="H67" s="47">
        <f t="shared" si="3"/>
        <v>40</v>
      </c>
      <c r="I67" s="47">
        <v>40</v>
      </c>
      <c r="J67" s="47">
        <v>0</v>
      </c>
      <c r="L67" s="47">
        <v>40</v>
      </c>
    </row>
    <row r="68" spans="1:12" ht="39" customHeight="1" thickBot="1">
      <c r="A68" s="30" t="s">
        <v>67</v>
      </c>
      <c r="B68" s="71">
        <v>650</v>
      </c>
      <c r="C68" s="51" t="s">
        <v>37</v>
      </c>
      <c r="D68" s="51" t="s">
        <v>32</v>
      </c>
      <c r="E68" s="51"/>
      <c r="F68" s="51" t="s">
        <v>57</v>
      </c>
      <c r="G68" s="51">
        <f t="shared" si="0"/>
        <v>1249.1</v>
      </c>
      <c r="H68" s="72">
        <f t="shared" si="3"/>
        <v>4814.7</v>
      </c>
      <c r="I68" s="72">
        <f>I69+I70+I71+I72+I77</f>
        <v>4814.7</v>
      </c>
      <c r="J68" s="72">
        <f>J69+J54+J70+J71+J72</f>
        <v>0</v>
      </c>
      <c r="L68" s="72">
        <f>L69+L70+L71+L72+L77</f>
        <v>3565.6</v>
      </c>
    </row>
    <row r="69" spans="1:12" ht="33.75" customHeight="1" thickBot="1">
      <c r="A69" s="32" t="s">
        <v>23</v>
      </c>
      <c r="B69" s="49">
        <v>650</v>
      </c>
      <c r="C69" s="57" t="s">
        <v>37</v>
      </c>
      <c r="D69" s="57" t="s">
        <v>32</v>
      </c>
      <c r="E69" s="57" t="s">
        <v>125</v>
      </c>
      <c r="F69" s="57" t="s">
        <v>90</v>
      </c>
      <c r="G69" s="57">
        <f t="shared" si="0"/>
        <v>0</v>
      </c>
      <c r="H69" s="58">
        <f t="shared" si="3"/>
        <v>676</v>
      </c>
      <c r="I69" s="58">
        <v>676</v>
      </c>
      <c r="J69" s="58">
        <v>0</v>
      </c>
      <c r="L69" s="58">
        <v>676</v>
      </c>
    </row>
    <row r="70" spans="1:12" ht="24.75" customHeight="1" hidden="1" thickBot="1">
      <c r="A70" s="32" t="s">
        <v>21</v>
      </c>
      <c r="B70" s="49">
        <v>650</v>
      </c>
      <c r="C70" s="57" t="s">
        <v>37</v>
      </c>
      <c r="D70" s="57" t="s">
        <v>32</v>
      </c>
      <c r="E70" s="57" t="s">
        <v>101</v>
      </c>
      <c r="F70" s="57" t="s">
        <v>90</v>
      </c>
      <c r="G70" s="57">
        <f t="shared" si="0"/>
        <v>0</v>
      </c>
      <c r="H70" s="58">
        <f t="shared" si="3"/>
        <v>0</v>
      </c>
      <c r="I70" s="58">
        <v>0</v>
      </c>
      <c r="J70" s="58">
        <v>0</v>
      </c>
      <c r="L70" s="58">
        <v>0</v>
      </c>
    </row>
    <row r="71" spans="1:12" ht="30" customHeight="1" thickBot="1">
      <c r="A71" s="32" t="s">
        <v>66</v>
      </c>
      <c r="B71" s="49">
        <v>650</v>
      </c>
      <c r="C71" s="57" t="s">
        <v>37</v>
      </c>
      <c r="D71" s="57" t="s">
        <v>32</v>
      </c>
      <c r="E71" s="57" t="s">
        <v>125</v>
      </c>
      <c r="F71" s="57" t="s">
        <v>90</v>
      </c>
      <c r="G71" s="57">
        <f t="shared" si="0"/>
        <v>0</v>
      </c>
      <c r="H71" s="58">
        <f t="shared" si="3"/>
        <v>64</v>
      </c>
      <c r="I71" s="58">
        <v>64</v>
      </c>
      <c r="J71" s="58">
        <v>0</v>
      </c>
      <c r="L71" s="58">
        <v>64</v>
      </c>
    </row>
    <row r="72" spans="1:12" ht="46.5" customHeight="1" thickBot="1">
      <c r="A72" s="32" t="s">
        <v>64</v>
      </c>
      <c r="B72" s="49">
        <v>650</v>
      </c>
      <c r="C72" s="57" t="s">
        <v>37</v>
      </c>
      <c r="D72" s="57" t="s">
        <v>32</v>
      </c>
      <c r="E72" s="57"/>
      <c r="F72" s="57" t="s">
        <v>90</v>
      </c>
      <c r="G72" s="57">
        <f t="shared" si="0"/>
        <v>1249.1000000000004</v>
      </c>
      <c r="H72" s="58">
        <f>I72+J72</f>
        <v>3804.8</v>
      </c>
      <c r="I72" s="58">
        <f>SUM(I73:I76)</f>
        <v>3804.8</v>
      </c>
      <c r="J72" s="58">
        <f>SUM(J73:J75)</f>
        <v>0</v>
      </c>
      <c r="L72" s="58">
        <f>SUM(L73:L76)</f>
        <v>2555.7</v>
      </c>
    </row>
    <row r="73" spans="1:12" ht="27.75" customHeight="1" thickBot="1">
      <c r="A73" s="26" t="s">
        <v>20</v>
      </c>
      <c r="B73" s="39">
        <v>650</v>
      </c>
      <c r="C73" s="46" t="s">
        <v>37</v>
      </c>
      <c r="D73" s="46" t="s">
        <v>32</v>
      </c>
      <c r="E73" s="46" t="s">
        <v>125</v>
      </c>
      <c r="F73" s="46" t="s">
        <v>90</v>
      </c>
      <c r="G73" s="46">
        <f t="shared" si="0"/>
        <v>177.70000000000005</v>
      </c>
      <c r="H73" s="47">
        <f t="shared" si="3"/>
        <v>1036.4</v>
      </c>
      <c r="I73" s="47">
        <v>1036.4</v>
      </c>
      <c r="J73" s="47">
        <v>0</v>
      </c>
      <c r="L73" s="47">
        <v>858.7</v>
      </c>
    </row>
    <row r="74" spans="1:12" ht="27.75" customHeight="1" thickBot="1">
      <c r="A74" s="26" t="s">
        <v>127</v>
      </c>
      <c r="B74" s="39">
        <v>650</v>
      </c>
      <c r="C74" s="46" t="s">
        <v>37</v>
      </c>
      <c r="D74" s="46" t="s">
        <v>32</v>
      </c>
      <c r="E74" s="46" t="s">
        <v>109</v>
      </c>
      <c r="F74" s="46" t="s">
        <v>90</v>
      </c>
      <c r="G74" s="46">
        <f t="shared" si="0"/>
        <v>1071.4</v>
      </c>
      <c r="H74" s="47">
        <f t="shared" si="3"/>
        <v>2571.4</v>
      </c>
      <c r="I74" s="47">
        <v>2571.4</v>
      </c>
      <c r="J74" s="47">
        <v>0</v>
      </c>
      <c r="L74" s="47">
        <v>1500</v>
      </c>
    </row>
    <row r="75" spans="1:12" ht="27" customHeight="1" hidden="1" thickBot="1">
      <c r="A75" s="26" t="s">
        <v>22</v>
      </c>
      <c r="B75" s="39">
        <v>650</v>
      </c>
      <c r="C75" s="46" t="s">
        <v>37</v>
      </c>
      <c r="D75" s="46" t="s">
        <v>32</v>
      </c>
      <c r="E75" s="46" t="s">
        <v>102</v>
      </c>
      <c r="F75" s="46" t="s">
        <v>90</v>
      </c>
      <c r="G75" s="46">
        <f t="shared" si="0"/>
        <v>0</v>
      </c>
      <c r="H75" s="47">
        <f>I75+J75</f>
        <v>0</v>
      </c>
      <c r="I75" s="47">
        <v>0</v>
      </c>
      <c r="J75" s="47">
        <v>0</v>
      </c>
      <c r="L75" s="47">
        <v>0</v>
      </c>
    </row>
    <row r="76" spans="1:12" ht="27" customHeight="1" thickBot="1">
      <c r="A76" s="26" t="s">
        <v>133</v>
      </c>
      <c r="B76" s="39">
        <v>650</v>
      </c>
      <c r="C76" s="46" t="s">
        <v>37</v>
      </c>
      <c r="D76" s="46" t="s">
        <v>32</v>
      </c>
      <c r="E76" s="46" t="s">
        <v>125</v>
      </c>
      <c r="F76" s="46" t="s">
        <v>90</v>
      </c>
      <c r="G76" s="46">
        <f t="shared" si="0"/>
        <v>0</v>
      </c>
      <c r="H76" s="47">
        <f>I76+J76</f>
        <v>197</v>
      </c>
      <c r="I76" s="47">
        <v>197</v>
      </c>
      <c r="J76" s="47">
        <v>0</v>
      </c>
      <c r="L76" s="47">
        <v>197</v>
      </c>
    </row>
    <row r="77" spans="1:12" ht="31.5" customHeight="1" thickBot="1">
      <c r="A77" s="19" t="s">
        <v>108</v>
      </c>
      <c r="B77" s="49">
        <v>650</v>
      </c>
      <c r="C77" s="57" t="s">
        <v>37</v>
      </c>
      <c r="D77" s="57" t="s">
        <v>32</v>
      </c>
      <c r="E77" s="57" t="s">
        <v>99</v>
      </c>
      <c r="F77" s="57" t="s">
        <v>90</v>
      </c>
      <c r="G77" s="57">
        <f t="shared" si="0"/>
        <v>0</v>
      </c>
      <c r="H77" s="58">
        <f t="shared" si="3"/>
        <v>269.9</v>
      </c>
      <c r="I77" s="58">
        <v>269.9</v>
      </c>
      <c r="J77" s="58">
        <v>0</v>
      </c>
      <c r="L77" s="58">
        <v>269.9</v>
      </c>
    </row>
    <row r="78" spans="1:12" ht="57.75" customHeight="1" hidden="1" thickBot="1">
      <c r="A78" s="31" t="s">
        <v>41</v>
      </c>
      <c r="B78" s="49">
        <v>650</v>
      </c>
      <c r="C78" s="57" t="s">
        <v>37</v>
      </c>
      <c r="D78" s="57" t="s">
        <v>32</v>
      </c>
      <c r="E78" s="57" t="s">
        <v>40</v>
      </c>
      <c r="F78" s="57" t="s">
        <v>34</v>
      </c>
      <c r="G78" s="57">
        <f t="shared" si="0"/>
        <v>0</v>
      </c>
      <c r="H78" s="58">
        <f t="shared" si="3"/>
        <v>0</v>
      </c>
      <c r="I78" s="58">
        <v>0</v>
      </c>
      <c r="J78" s="58">
        <v>0</v>
      </c>
      <c r="L78" s="58">
        <v>0</v>
      </c>
    </row>
    <row r="79" spans="1:12" ht="27.75" customHeight="1" hidden="1" thickBot="1">
      <c r="A79" s="28" t="s">
        <v>24</v>
      </c>
      <c r="B79" s="60">
        <v>650</v>
      </c>
      <c r="C79" s="69" t="s">
        <v>38</v>
      </c>
      <c r="D79" s="69" t="s">
        <v>30</v>
      </c>
      <c r="E79" s="69"/>
      <c r="F79" s="69"/>
      <c r="G79" s="69">
        <f t="shared" si="0"/>
        <v>0</v>
      </c>
      <c r="H79" s="70">
        <f t="shared" si="3"/>
        <v>0</v>
      </c>
      <c r="I79" s="70">
        <f>I80</f>
        <v>0</v>
      </c>
      <c r="J79" s="70">
        <f>J80</f>
        <v>0</v>
      </c>
      <c r="L79" s="70">
        <f>L80</f>
        <v>0</v>
      </c>
    </row>
    <row r="80" spans="1:12" ht="33.75" customHeight="1" hidden="1" thickBot="1">
      <c r="A80" s="33" t="s">
        <v>69</v>
      </c>
      <c r="B80" s="73">
        <v>650</v>
      </c>
      <c r="C80" s="74" t="s">
        <v>38</v>
      </c>
      <c r="D80" s="74" t="s">
        <v>37</v>
      </c>
      <c r="E80" s="74" t="s">
        <v>40</v>
      </c>
      <c r="F80" s="74" t="s">
        <v>57</v>
      </c>
      <c r="G80" s="74">
        <f t="shared" si="0"/>
        <v>0</v>
      </c>
      <c r="H80" s="59">
        <f t="shared" si="3"/>
        <v>0</v>
      </c>
      <c r="I80" s="59">
        <f>I81</f>
        <v>0</v>
      </c>
      <c r="J80" s="59">
        <f>J81</f>
        <v>0</v>
      </c>
      <c r="L80" s="59">
        <f>L81</f>
        <v>0</v>
      </c>
    </row>
    <row r="81" spans="1:12" ht="51.75" customHeight="1" hidden="1" thickBot="1">
      <c r="A81" s="26" t="s">
        <v>42</v>
      </c>
      <c r="B81" s="39">
        <v>650</v>
      </c>
      <c r="C81" s="46" t="s">
        <v>38</v>
      </c>
      <c r="D81" s="46" t="s">
        <v>37</v>
      </c>
      <c r="E81" s="46">
        <v>7950000</v>
      </c>
      <c r="F81" s="46">
        <v>443</v>
      </c>
      <c r="G81" s="46">
        <f t="shared" si="0"/>
        <v>0</v>
      </c>
      <c r="H81" s="47">
        <f t="shared" si="3"/>
        <v>0</v>
      </c>
      <c r="I81" s="47">
        <v>0</v>
      </c>
      <c r="J81" s="47">
        <v>0</v>
      </c>
      <c r="L81" s="47">
        <v>0</v>
      </c>
    </row>
    <row r="82" spans="1:12" ht="24.75" customHeight="1" thickBot="1">
      <c r="A82" s="28" t="s">
        <v>25</v>
      </c>
      <c r="B82" s="60">
        <v>650</v>
      </c>
      <c r="C82" s="69" t="s">
        <v>39</v>
      </c>
      <c r="D82" s="69" t="s">
        <v>30</v>
      </c>
      <c r="E82" s="69"/>
      <c r="F82" s="69"/>
      <c r="G82" s="133">
        <f t="shared" si="0"/>
        <v>94.69999999999999</v>
      </c>
      <c r="H82" s="70">
        <f>SUM(H83:H89)</f>
        <v>538.5</v>
      </c>
      <c r="I82" s="70">
        <f>SUM(I83:I89)</f>
        <v>538.5</v>
      </c>
      <c r="J82" s="70">
        <f>SUM(J83:J87)</f>
        <v>0</v>
      </c>
      <c r="L82" s="70">
        <f>SUM(L83:L89)</f>
        <v>443.8</v>
      </c>
    </row>
    <row r="83" spans="1:12" ht="31.5" customHeight="1" thickBot="1">
      <c r="A83" s="146" t="s">
        <v>75</v>
      </c>
      <c r="B83" s="49">
        <v>650</v>
      </c>
      <c r="C83" s="57" t="s">
        <v>39</v>
      </c>
      <c r="D83" s="57" t="s">
        <v>39</v>
      </c>
      <c r="E83" s="57" t="s">
        <v>125</v>
      </c>
      <c r="F83" s="74" t="s">
        <v>90</v>
      </c>
      <c r="G83" s="74">
        <f t="shared" si="0"/>
        <v>0</v>
      </c>
      <c r="H83" s="58">
        <f aca="true" t="shared" si="4" ref="H83:H110">I83+J83</f>
        <v>6.3</v>
      </c>
      <c r="I83" s="58">
        <v>6.3</v>
      </c>
      <c r="J83" s="58">
        <v>0</v>
      </c>
      <c r="L83" s="58">
        <v>6.3</v>
      </c>
    </row>
    <row r="84" spans="1:12" ht="33" customHeight="1" hidden="1" thickBot="1">
      <c r="A84" s="147"/>
      <c r="B84" s="49">
        <v>650</v>
      </c>
      <c r="C84" s="57" t="s">
        <v>39</v>
      </c>
      <c r="D84" s="57" t="s">
        <v>39</v>
      </c>
      <c r="E84" s="57" t="s">
        <v>125</v>
      </c>
      <c r="F84" s="57" t="s">
        <v>88</v>
      </c>
      <c r="G84" s="74">
        <f aca="true" t="shared" si="5" ref="G84:G115">I84-L84</f>
        <v>0</v>
      </c>
      <c r="H84" s="58">
        <f aca="true" t="shared" si="6" ref="H84:H89">I84+J84</f>
        <v>0</v>
      </c>
      <c r="I84" s="58">
        <v>0</v>
      </c>
      <c r="J84" s="58">
        <v>0</v>
      </c>
      <c r="L84" s="58">
        <v>0</v>
      </c>
    </row>
    <row r="85" spans="1:12" ht="33" customHeight="1" thickBot="1">
      <c r="A85" s="147"/>
      <c r="B85" s="49">
        <v>650</v>
      </c>
      <c r="C85" s="57" t="s">
        <v>39</v>
      </c>
      <c r="D85" s="57" t="s">
        <v>39</v>
      </c>
      <c r="E85" s="57" t="s">
        <v>144</v>
      </c>
      <c r="F85" s="57" t="s">
        <v>90</v>
      </c>
      <c r="G85" s="74">
        <f t="shared" si="5"/>
        <v>41.6</v>
      </c>
      <c r="H85" s="58">
        <f t="shared" si="6"/>
        <v>41.6</v>
      </c>
      <c r="I85" s="58">
        <v>41.6</v>
      </c>
      <c r="J85" s="58">
        <v>0</v>
      </c>
      <c r="L85" s="58">
        <v>0</v>
      </c>
    </row>
    <row r="86" spans="1:12" ht="33" customHeight="1" thickBot="1">
      <c r="A86" s="147"/>
      <c r="B86" s="49">
        <v>650</v>
      </c>
      <c r="C86" s="57" t="s">
        <v>39</v>
      </c>
      <c r="D86" s="57" t="s">
        <v>39</v>
      </c>
      <c r="E86" s="57" t="s">
        <v>145</v>
      </c>
      <c r="F86" s="57" t="s">
        <v>88</v>
      </c>
      <c r="G86" s="74">
        <f t="shared" si="5"/>
        <v>149.8</v>
      </c>
      <c r="H86" s="58">
        <f t="shared" si="6"/>
        <v>149.8</v>
      </c>
      <c r="I86" s="58">
        <v>149.8</v>
      </c>
      <c r="J86" s="58">
        <v>0</v>
      </c>
      <c r="L86" s="58">
        <v>0</v>
      </c>
    </row>
    <row r="87" spans="1:12" ht="31.5" customHeight="1" thickBot="1">
      <c r="A87" s="147"/>
      <c r="B87" s="73">
        <v>650</v>
      </c>
      <c r="C87" s="57" t="s">
        <v>39</v>
      </c>
      <c r="D87" s="57" t="s">
        <v>35</v>
      </c>
      <c r="E87" s="57" t="s">
        <v>145</v>
      </c>
      <c r="F87" s="57" t="s">
        <v>90</v>
      </c>
      <c r="G87" s="74">
        <f t="shared" si="5"/>
        <v>8.4</v>
      </c>
      <c r="H87" s="58">
        <f t="shared" si="6"/>
        <v>8.4</v>
      </c>
      <c r="I87" s="58">
        <v>8.4</v>
      </c>
      <c r="J87" s="58">
        <f>J88</f>
        <v>0</v>
      </c>
      <c r="L87" s="58">
        <f>L88</f>
        <v>0</v>
      </c>
    </row>
    <row r="88" spans="1:12" ht="31.5" customHeight="1" hidden="1" thickBot="1">
      <c r="A88" s="147"/>
      <c r="B88" s="50">
        <v>650</v>
      </c>
      <c r="C88" s="46" t="s">
        <v>39</v>
      </c>
      <c r="D88" s="46" t="s">
        <v>35</v>
      </c>
      <c r="E88" s="46" t="s">
        <v>40</v>
      </c>
      <c r="F88" s="46" t="s">
        <v>34</v>
      </c>
      <c r="G88" s="74">
        <f t="shared" si="5"/>
        <v>0</v>
      </c>
      <c r="H88" s="58">
        <f t="shared" si="6"/>
        <v>0</v>
      </c>
      <c r="I88" s="47">
        <v>0</v>
      </c>
      <c r="J88" s="47">
        <v>0</v>
      </c>
      <c r="L88" s="47">
        <v>0</v>
      </c>
    </row>
    <row r="89" spans="1:12" ht="31.5" customHeight="1" thickBot="1">
      <c r="A89" s="148"/>
      <c r="B89" s="73">
        <v>650</v>
      </c>
      <c r="C89" s="57" t="s">
        <v>39</v>
      </c>
      <c r="D89" s="57" t="s">
        <v>39</v>
      </c>
      <c r="E89" s="57" t="s">
        <v>125</v>
      </c>
      <c r="F89" s="57" t="s">
        <v>88</v>
      </c>
      <c r="G89" s="74">
        <f t="shared" si="5"/>
        <v>-105.10000000000002</v>
      </c>
      <c r="H89" s="58">
        <f t="shared" si="6"/>
        <v>332.4</v>
      </c>
      <c r="I89" s="58">
        <v>332.4</v>
      </c>
      <c r="J89" s="58">
        <v>0</v>
      </c>
      <c r="L89" s="58">
        <v>437.5</v>
      </c>
    </row>
    <row r="90" spans="1:12" ht="36.75" customHeight="1" thickBot="1">
      <c r="A90" s="28" t="s">
        <v>77</v>
      </c>
      <c r="B90" s="60">
        <v>650</v>
      </c>
      <c r="C90" s="69" t="s">
        <v>44</v>
      </c>
      <c r="D90" s="69" t="s">
        <v>30</v>
      </c>
      <c r="E90" s="69"/>
      <c r="F90" s="69"/>
      <c r="G90" s="69">
        <f t="shared" si="5"/>
        <v>162.5</v>
      </c>
      <c r="H90" s="70">
        <f t="shared" si="4"/>
        <v>8160.299999999999</v>
      </c>
      <c r="I90" s="70">
        <f>I91+I97+I101+I104+I106</f>
        <v>8160.299999999999</v>
      </c>
      <c r="J90" s="70">
        <f>J91+J97+J101+J104+J106</f>
        <v>0</v>
      </c>
      <c r="L90" s="70">
        <f>L91+L97+L101+L104+L106</f>
        <v>7997.799999999999</v>
      </c>
    </row>
    <row r="91" spans="1:12" ht="44.25" customHeight="1" thickBot="1">
      <c r="A91" s="36" t="s">
        <v>71</v>
      </c>
      <c r="B91" s="66">
        <v>650</v>
      </c>
      <c r="C91" s="40" t="s">
        <v>44</v>
      </c>
      <c r="D91" s="40" t="s">
        <v>29</v>
      </c>
      <c r="E91" s="40"/>
      <c r="F91" s="40" t="s">
        <v>57</v>
      </c>
      <c r="G91" s="40">
        <f t="shared" si="5"/>
        <v>162.5</v>
      </c>
      <c r="H91" s="41">
        <f>I91+J91</f>
        <v>6797.7</v>
      </c>
      <c r="I91" s="41">
        <f>SUM(I92:I96)</f>
        <v>6797.7</v>
      </c>
      <c r="J91" s="41">
        <f>SUM(J92:J96)</f>
        <v>0</v>
      </c>
      <c r="L91" s="41">
        <f>SUM(L92:L96)</f>
        <v>6635.2</v>
      </c>
    </row>
    <row r="92" spans="1:12" ht="25.5" customHeight="1" thickBot="1">
      <c r="A92" s="157" t="s">
        <v>70</v>
      </c>
      <c r="B92" s="39">
        <v>650</v>
      </c>
      <c r="C92" s="46" t="s">
        <v>44</v>
      </c>
      <c r="D92" s="46" t="s">
        <v>29</v>
      </c>
      <c r="E92" s="46" t="s">
        <v>110</v>
      </c>
      <c r="F92" s="46" t="s">
        <v>94</v>
      </c>
      <c r="G92" s="46">
        <f t="shared" si="5"/>
        <v>325</v>
      </c>
      <c r="H92" s="47">
        <f t="shared" si="4"/>
        <v>4697.5</v>
      </c>
      <c r="I92" s="47">
        <v>4697.5</v>
      </c>
      <c r="J92" s="47">
        <v>0</v>
      </c>
      <c r="L92" s="47">
        <v>4372.5</v>
      </c>
    </row>
    <row r="93" spans="1:12" ht="25.5" customHeight="1" thickBot="1">
      <c r="A93" s="158"/>
      <c r="B93" s="39">
        <v>650</v>
      </c>
      <c r="C93" s="46" t="s">
        <v>44</v>
      </c>
      <c r="D93" s="46" t="s">
        <v>29</v>
      </c>
      <c r="E93" s="46" t="s">
        <v>110</v>
      </c>
      <c r="F93" s="46" t="s">
        <v>95</v>
      </c>
      <c r="G93" s="46">
        <f t="shared" si="5"/>
        <v>0</v>
      </c>
      <c r="H93" s="47">
        <f t="shared" si="4"/>
        <v>167.5</v>
      </c>
      <c r="I93" s="47">
        <v>167.5</v>
      </c>
      <c r="J93" s="47">
        <v>0</v>
      </c>
      <c r="L93" s="47">
        <v>167.5</v>
      </c>
    </row>
    <row r="94" spans="1:12" ht="25.5" customHeight="1" thickBot="1">
      <c r="A94" s="158"/>
      <c r="B94" s="39">
        <v>650</v>
      </c>
      <c r="C94" s="46" t="s">
        <v>44</v>
      </c>
      <c r="D94" s="46" t="s">
        <v>29</v>
      </c>
      <c r="E94" s="46" t="s">
        <v>110</v>
      </c>
      <c r="F94" s="46" t="s">
        <v>90</v>
      </c>
      <c r="G94" s="46">
        <f t="shared" si="5"/>
        <v>0</v>
      </c>
      <c r="H94" s="47">
        <f t="shared" si="4"/>
        <v>1907.9</v>
      </c>
      <c r="I94" s="47">
        <v>1907.9</v>
      </c>
      <c r="J94" s="47">
        <v>0</v>
      </c>
      <c r="L94" s="47">
        <v>1907.9</v>
      </c>
    </row>
    <row r="95" spans="1:12" ht="25.5" customHeight="1" thickBot="1">
      <c r="A95" s="159"/>
      <c r="B95" s="39">
        <v>650</v>
      </c>
      <c r="C95" s="46" t="s">
        <v>44</v>
      </c>
      <c r="D95" s="46" t="s">
        <v>29</v>
      </c>
      <c r="E95" s="46" t="s">
        <v>110</v>
      </c>
      <c r="F95" s="44" t="s">
        <v>91</v>
      </c>
      <c r="G95" s="44">
        <f t="shared" si="5"/>
        <v>0</v>
      </c>
      <c r="H95" s="47">
        <f t="shared" si="4"/>
        <v>24.8</v>
      </c>
      <c r="I95" s="47">
        <v>24.8</v>
      </c>
      <c r="J95" s="47">
        <v>0</v>
      </c>
      <c r="L95" s="47">
        <v>24.8</v>
      </c>
    </row>
    <row r="96" spans="1:12" ht="146.25" thickBot="1">
      <c r="A96" s="137" t="s">
        <v>142</v>
      </c>
      <c r="B96" s="39">
        <v>650</v>
      </c>
      <c r="C96" s="46" t="s">
        <v>44</v>
      </c>
      <c r="D96" s="46" t="s">
        <v>29</v>
      </c>
      <c r="E96" s="46" t="s">
        <v>140</v>
      </c>
      <c r="F96" s="44" t="s">
        <v>94</v>
      </c>
      <c r="G96" s="44">
        <f t="shared" si="5"/>
        <v>-162.5</v>
      </c>
      <c r="H96" s="47">
        <f t="shared" si="4"/>
        <v>0</v>
      </c>
      <c r="I96" s="47">
        <v>0</v>
      </c>
      <c r="J96" s="47">
        <v>0</v>
      </c>
      <c r="L96" s="47">
        <v>162.5</v>
      </c>
    </row>
    <row r="97" spans="1:12" ht="24.75" customHeight="1" thickBot="1">
      <c r="A97" s="37" t="s">
        <v>26</v>
      </c>
      <c r="B97" s="66">
        <v>650</v>
      </c>
      <c r="C97" s="40" t="s">
        <v>44</v>
      </c>
      <c r="D97" s="40" t="s">
        <v>29</v>
      </c>
      <c r="E97" s="40"/>
      <c r="F97" s="40" t="s">
        <v>57</v>
      </c>
      <c r="G97" s="40">
        <f t="shared" si="5"/>
        <v>0</v>
      </c>
      <c r="H97" s="41">
        <f t="shared" si="4"/>
        <v>1358.6</v>
      </c>
      <c r="I97" s="41">
        <f>SUM(I98:I103)</f>
        <v>1358.6</v>
      </c>
      <c r="J97" s="41">
        <f>SUM(J98:J103)</f>
        <v>0</v>
      </c>
      <c r="L97" s="41">
        <f>SUM(L98:L103)</f>
        <v>1358.6</v>
      </c>
    </row>
    <row r="98" spans="1:12" ht="28.5" customHeight="1" hidden="1" thickBot="1">
      <c r="A98" s="157" t="s">
        <v>70</v>
      </c>
      <c r="B98" s="39">
        <v>650</v>
      </c>
      <c r="C98" s="46" t="s">
        <v>44</v>
      </c>
      <c r="D98" s="46" t="s">
        <v>29</v>
      </c>
      <c r="E98" s="46" t="s">
        <v>110</v>
      </c>
      <c r="F98" s="46" t="s">
        <v>94</v>
      </c>
      <c r="G98" s="46">
        <f t="shared" si="5"/>
        <v>0</v>
      </c>
      <c r="H98" s="47">
        <f t="shared" si="4"/>
        <v>0</v>
      </c>
      <c r="I98" s="47">
        <v>0</v>
      </c>
      <c r="J98" s="47">
        <v>0</v>
      </c>
      <c r="L98" s="47">
        <v>0</v>
      </c>
    </row>
    <row r="99" spans="1:12" ht="28.5" customHeight="1" hidden="1" thickBot="1">
      <c r="A99" s="158"/>
      <c r="B99" s="39">
        <v>650</v>
      </c>
      <c r="C99" s="46" t="s">
        <v>44</v>
      </c>
      <c r="D99" s="46" t="s">
        <v>29</v>
      </c>
      <c r="E99" s="46" t="s">
        <v>110</v>
      </c>
      <c r="F99" s="46" t="s">
        <v>95</v>
      </c>
      <c r="G99" s="46">
        <f t="shared" si="5"/>
        <v>0</v>
      </c>
      <c r="H99" s="47">
        <f t="shared" si="4"/>
        <v>0</v>
      </c>
      <c r="I99" s="52">
        <v>0</v>
      </c>
      <c r="J99" s="47">
        <v>0</v>
      </c>
      <c r="L99" s="52">
        <v>0</v>
      </c>
    </row>
    <row r="100" spans="1:12" ht="28.5" customHeight="1" hidden="1" thickBot="1">
      <c r="A100" s="158"/>
      <c r="B100" s="39">
        <v>650</v>
      </c>
      <c r="C100" s="46" t="s">
        <v>44</v>
      </c>
      <c r="D100" s="46" t="s">
        <v>29</v>
      </c>
      <c r="E100" s="46" t="s">
        <v>103</v>
      </c>
      <c r="F100" s="46" t="s">
        <v>90</v>
      </c>
      <c r="G100" s="46">
        <f t="shared" si="5"/>
        <v>0</v>
      </c>
      <c r="H100" s="47">
        <f t="shared" si="4"/>
        <v>0</v>
      </c>
      <c r="I100" s="52">
        <v>0</v>
      </c>
      <c r="J100" s="47">
        <v>0</v>
      </c>
      <c r="L100" s="52">
        <v>0</v>
      </c>
    </row>
    <row r="101" spans="1:12" ht="28.5" customHeight="1" hidden="1" thickBot="1">
      <c r="A101" s="158"/>
      <c r="B101" s="39">
        <v>650</v>
      </c>
      <c r="C101" s="40" t="s">
        <v>44</v>
      </c>
      <c r="D101" s="40" t="s">
        <v>29</v>
      </c>
      <c r="E101" s="46" t="s">
        <v>103</v>
      </c>
      <c r="F101" s="40" t="s">
        <v>57</v>
      </c>
      <c r="G101" s="40">
        <f t="shared" si="5"/>
        <v>0</v>
      </c>
      <c r="H101" s="47">
        <f t="shared" si="4"/>
        <v>0</v>
      </c>
      <c r="I101" s="41">
        <f>I102</f>
        <v>0</v>
      </c>
      <c r="J101" s="41">
        <f>J102</f>
        <v>0</v>
      </c>
      <c r="L101" s="41">
        <f>L102</f>
        <v>0</v>
      </c>
    </row>
    <row r="102" spans="1:12" ht="28.5" customHeight="1" hidden="1" thickBot="1">
      <c r="A102" s="158"/>
      <c r="B102" s="39">
        <v>650</v>
      </c>
      <c r="C102" s="46" t="s">
        <v>44</v>
      </c>
      <c r="D102" s="46" t="s">
        <v>29</v>
      </c>
      <c r="E102" s="46" t="s">
        <v>103</v>
      </c>
      <c r="F102" s="46" t="s">
        <v>90</v>
      </c>
      <c r="G102" s="46">
        <f t="shared" si="5"/>
        <v>0</v>
      </c>
      <c r="H102" s="47">
        <f t="shared" si="4"/>
        <v>0</v>
      </c>
      <c r="I102" s="47">
        <v>0</v>
      </c>
      <c r="J102" s="47"/>
      <c r="L102" s="47">
        <v>0</v>
      </c>
    </row>
    <row r="103" spans="1:12" ht="28.5" customHeight="1" thickBot="1">
      <c r="A103" s="158"/>
      <c r="B103" s="39">
        <v>650</v>
      </c>
      <c r="C103" s="46" t="s">
        <v>44</v>
      </c>
      <c r="D103" s="46" t="s">
        <v>29</v>
      </c>
      <c r="E103" s="46" t="s">
        <v>128</v>
      </c>
      <c r="F103" s="46" t="s">
        <v>93</v>
      </c>
      <c r="G103" s="46">
        <f t="shared" si="5"/>
        <v>0</v>
      </c>
      <c r="H103" s="47">
        <f t="shared" si="4"/>
        <v>1358.6</v>
      </c>
      <c r="I103" s="47">
        <v>1358.6</v>
      </c>
      <c r="J103" s="47">
        <v>0</v>
      </c>
      <c r="L103" s="47">
        <v>1358.6</v>
      </c>
    </row>
    <row r="104" spans="1:12" ht="19.5" customHeight="1" thickBot="1">
      <c r="A104" s="37" t="s">
        <v>27</v>
      </c>
      <c r="B104" s="66">
        <v>650</v>
      </c>
      <c r="C104" s="40" t="s">
        <v>44</v>
      </c>
      <c r="D104" s="40" t="s">
        <v>29</v>
      </c>
      <c r="E104" s="40"/>
      <c r="F104" s="40" t="s">
        <v>57</v>
      </c>
      <c r="G104" s="40">
        <f t="shared" si="5"/>
        <v>0</v>
      </c>
      <c r="H104" s="41">
        <f t="shared" si="4"/>
        <v>4</v>
      </c>
      <c r="I104" s="41">
        <f>I105</f>
        <v>4</v>
      </c>
      <c r="J104" s="41">
        <f>J105</f>
        <v>0</v>
      </c>
      <c r="L104" s="41">
        <f>L105</f>
        <v>4</v>
      </c>
    </row>
    <row r="105" spans="1:12" ht="29.25" customHeight="1" thickBot="1">
      <c r="A105" s="26" t="s">
        <v>70</v>
      </c>
      <c r="B105" s="39">
        <v>650</v>
      </c>
      <c r="C105" s="46" t="s">
        <v>44</v>
      </c>
      <c r="D105" s="46" t="s">
        <v>29</v>
      </c>
      <c r="E105" s="46" t="s">
        <v>110</v>
      </c>
      <c r="F105" s="44" t="s">
        <v>90</v>
      </c>
      <c r="G105" s="44">
        <f t="shared" si="5"/>
        <v>0</v>
      </c>
      <c r="H105" s="47">
        <f t="shared" si="4"/>
        <v>4</v>
      </c>
      <c r="I105" s="47">
        <v>4</v>
      </c>
      <c r="J105" s="47">
        <v>0</v>
      </c>
      <c r="L105" s="47">
        <v>4</v>
      </c>
    </row>
    <row r="106" spans="1:12" ht="32.25" customHeight="1" hidden="1" thickBot="1">
      <c r="A106" s="25" t="s">
        <v>69</v>
      </c>
      <c r="B106" s="66">
        <v>650</v>
      </c>
      <c r="C106" s="75" t="s">
        <v>44</v>
      </c>
      <c r="D106" s="75" t="s">
        <v>33</v>
      </c>
      <c r="E106" s="40" t="s">
        <v>40</v>
      </c>
      <c r="F106" s="40" t="s">
        <v>57</v>
      </c>
      <c r="G106" s="40">
        <f t="shared" si="5"/>
        <v>0</v>
      </c>
      <c r="H106" s="76">
        <f t="shared" si="4"/>
        <v>0</v>
      </c>
      <c r="I106" s="76">
        <f>I107</f>
        <v>0</v>
      </c>
      <c r="J106" s="76">
        <f>J107</f>
        <v>0</v>
      </c>
      <c r="L106" s="76">
        <f>L107</f>
        <v>0</v>
      </c>
    </row>
    <row r="107" spans="1:12" ht="45" customHeight="1" hidden="1" thickBot="1">
      <c r="A107" s="35" t="s">
        <v>46</v>
      </c>
      <c r="B107" s="50">
        <v>650</v>
      </c>
      <c r="C107" s="53" t="s">
        <v>44</v>
      </c>
      <c r="D107" s="53" t="s">
        <v>33</v>
      </c>
      <c r="E107" s="44" t="s">
        <v>40</v>
      </c>
      <c r="F107" s="44" t="s">
        <v>34</v>
      </c>
      <c r="G107" s="44">
        <f t="shared" si="5"/>
        <v>0</v>
      </c>
      <c r="H107" s="45">
        <f t="shared" si="4"/>
        <v>0</v>
      </c>
      <c r="I107" s="54">
        <v>0</v>
      </c>
      <c r="J107" s="45">
        <v>0</v>
      </c>
      <c r="L107" s="54">
        <v>0</v>
      </c>
    </row>
    <row r="108" spans="1:12" ht="22.5" customHeight="1" thickBot="1">
      <c r="A108" s="28" t="s">
        <v>28</v>
      </c>
      <c r="B108" s="60">
        <v>650</v>
      </c>
      <c r="C108" s="69">
        <v>10</v>
      </c>
      <c r="D108" s="69" t="s">
        <v>30</v>
      </c>
      <c r="E108" s="69"/>
      <c r="F108" s="69"/>
      <c r="G108" s="69">
        <f t="shared" si="5"/>
        <v>0</v>
      </c>
      <c r="H108" s="70">
        <f t="shared" si="4"/>
        <v>60</v>
      </c>
      <c r="I108" s="70">
        <f>I109+I110</f>
        <v>60</v>
      </c>
      <c r="J108" s="70">
        <f>J109+J110</f>
        <v>0</v>
      </c>
      <c r="L108" s="70">
        <f>L109+L110</f>
        <v>60</v>
      </c>
    </row>
    <row r="109" spans="1:12" s="9" customFormat="1" ht="55.5" thickBot="1">
      <c r="A109" s="33" t="s">
        <v>72</v>
      </c>
      <c r="B109" s="73">
        <v>650</v>
      </c>
      <c r="C109" s="74" t="s">
        <v>47</v>
      </c>
      <c r="D109" s="74" t="s">
        <v>29</v>
      </c>
      <c r="E109" s="74" t="s">
        <v>125</v>
      </c>
      <c r="F109" s="74" t="s">
        <v>96</v>
      </c>
      <c r="G109" s="74">
        <f t="shared" si="5"/>
        <v>0</v>
      </c>
      <c r="H109" s="59">
        <f t="shared" si="4"/>
        <v>60</v>
      </c>
      <c r="I109" s="59">
        <v>60</v>
      </c>
      <c r="J109" s="59">
        <v>0</v>
      </c>
      <c r="L109" s="59">
        <v>60</v>
      </c>
    </row>
    <row r="110" spans="1:12" s="9" customFormat="1" ht="40.5" customHeight="1" hidden="1" thickBot="1">
      <c r="A110" s="34" t="s">
        <v>73</v>
      </c>
      <c r="B110" s="73">
        <v>650</v>
      </c>
      <c r="C110" s="74" t="s">
        <v>47</v>
      </c>
      <c r="D110" s="74" t="s">
        <v>32</v>
      </c>
      <c r="E110" s="74" t="s">
        <v>74</v>
      </c>
      <c r="F110" s="74" t="s">
        <v>43</v>
      </c>
      <c r="G110" s="74">
        <f t="shared" si="5"/>
        <v>0</v>
      </c>
      <c r="H110" s="59">
        <f t="shared" si="4"/>
        <v>0</v>
      </c>
      <c r="I110" s="59">
        <v>0</v>
      </c>
      <c r="J110" s="59">
        <v>0</v>
      </c>
      <c r="L110" s="59">
        <v>0</v>
      </c>
    </row>
    <row r="111" spans="1:12" s="9" customFormat="1" ht="40.5" customHeight="1" thickBot="1">
      <c r="A111" s="28" t="s">
        <v>87</v>
      </c>
      <c r="B111" s="60">
        <v>650</v>
      </c>
      <c r="C111" s="69" t="s">
        <v>51</v>
      </c>
      <c r="D111" s="69" t="s">
        <v>30</v>
      </c>
      <c r="E111" s="69"/>
      <c r="F111" s="69"/>
      <c r="G111" s="69">
        <f t="shared" si="5"/>
        <v>0</v>
      </c>
      <c r="H111" s="70">
        <f>H112</f>
        <v>1531.8000000000002</v>
      </c>
      <c r="I111" s="70">
        <f>I112</f>
        <v>1531.8000000000002</v>
      </c>
      <c r="J111" s="70">
        <f>J112</f>
        <v>0</v>
      </c>
      <c r="L111" s="70">
        <f>L112</f>
        <v>1531.8000000000002</v>
      </c>
    </row>
    <row r="112" spans="1:12" s="9" customFormat="1" ht="36" customHeight="1" thickBot="1">
      <c r="A112" s="38" t="s">
        <v>76</v>
      </c>
      <c r="B112" s="66">
        <v>650</v>
      </c>
      <c r="C112" s="97" t="s">
        <v>51</v>
      </c>
      <c r="D112" s="97" t="s">
        <v>29</v>
      </c>
      <c r="E112" s="97"/>
      <c r="F112" s="97" t="s">
        <v>57</v>
      </c>
      <c r="G112" s="97">
        <f t="shared" si="5"/>
        <v>0</v>
      </c>
      <c r="H112" s="98">
        <f>I112+J112</f>
        <v>1531.8000000000002</v>
      </c>
      <c r="I112" s="98">
        <f>SUM(I113:I115)</f>
        <v>1531.8000000000002</v>
      </c>
      <c r="J112" s="98">
        <f>SUM(J113:J115)</f>
        <v>0</v>
      </c>
      <c r="L112" s="98">
        <f>SUM(L113:L115)</f>
        <v>1531.8000000000002</v>
      </c>
    </row>
    <row r="113" spans="1:12" s="9" customFormat="1" ht="24.75" customHeight="1" thickBot="1">
      <c r="A113" s="160" t="s">
        <v>70</v>
      </c>
      <c r="B113" s="39">
        <v>650</v>
      </c>
      <c r="C113" s="99" t="s">
        <v>51</v>
      </c>
      <c r="D113" s="100" t="s">
        <v>29</v>
      </c>
      <c r="E113" s="120" t="s">
        <v>110</v>
      </c>
      <c r="F113" s="101" t="s">
        <v>94</v>
      </c>
      <c r="G113" s="119">
        <f t="shared" si="5"/>
        <v>0</v>
      </c>
      <c r="H113" s="102">
        <f>I113+J113</f>
        <v>729.9</v>
      </c>
      <c r="I113" s="48">
        <v>729.9</v>
      </c>
      <c r="J113" s="103">
        <v>0</v>
      </c>
      <c r="L113" s="48">
        <v>729.9</v>
      </c>
    </row>
    <row r="114" spans="1:12" s="9" customFormat="1" ht="24.75" customHeight="1" thickBot="1">
      <c r="A114" s="161"/>
      <c r="B114" s="39">
        <v>650</v>
      </c>
      <c r="C114" s="99" t="s">
        <v>51</v>
      </c>
      <c r="D114" s="100" t="s">
        <v>29</v>
      </c>
      <c r="E114" s="120" t="s">
        <v>110</v>
      </c>
      <c r="F114" s="46" t="s">
        <v>95</v>
      </c>
      <c r="G114" s="119">
        <f t="shared" si="5"/>
        <v>0</v>
      </c>
      <c r="H114" s="102">
        <f>I114+J114</f>
        <v>118.7</v>
      </c>
      <c r="I114" s="104">
        <v>118.7</v>
      </c>
      <c r="J114" s="103">
        <v>0</v>
      </c>
      <c r="L114" s="104">
        <v>118.7</v>
      </c>
    </row>
    <row r="115" spans="1:12" s="9" customFormat="1" ht="24.75" customHeight="1" thickBot="1">
      <c r="A115" s="162"/>
      <c r="B115" s="39">
        <v>650</v>
      </c>
      <c r="C115" s="105" t="s">
        <v>51</v>
      </c>
      <c r="D115" s="106" t="s">
        <v>29</v>
      </c>
      <c r="E115" s="120" t="s">
        <v>110</v>
      </c>
      <c r="F115" s="107" t="s">
        <v>90</v>
      </c>
      <c r="G115" s="120">
        <f t="shared" si="5"/>
        <v>0</v>
      </c>
      <c r="H115" s="108">
        <f>I115+J115</f>
        <v>683.2</v>
      </c>
      <c r="I115" s="109">
        <v>683.2</v>
      </c>
      <c r="J115" s="110">
        <v>0</v>
      </c>
      <c r="L115" s="109">
        <v>683.2</v>
      </c>
    </row>
    <row r="116" spans="1:2" ht="15">
      <c r="A116" s="7"/>
      <c r="B116" s="7"/>
    </row>
  </sheetData>
  <sheetProtection/>
  <mergeCells count="26">
    <mergeCell ref="H1:J1"/>
    <mergeCell ref="A7:J7"/>
    <mergeCell ref="I4:J4"/>
    <mergeCell ref="A9:J9"/>
    <mergeCell ref="A17:A18"/>
    <mergeCell ref="G11:H11"/>
    <mergeCell ref="A11:A12"/>
    <mergeCell ref="B11:B12"/>
    <mergeCell ref="C11:C12"/>
    <mergeCell ref="K23:K25"/>
    <mergeCell ref="A27:A29"/>
    <mergeCell ref="A92:A95"/>
    <mergeCell ref="A113:A115"/>
    <mergeCell ref="A8:J8"/>
    <mergeCell ref="A98:A103"/>
    <mergeCell ref="A41:A42"/>
    <mergeCell ref="A31:A32"/>
    <mergeCell ref="A58:A59"/>
    <mergeCell ref="D11:D12"/>
    <mergeCell ref="E11:E12"/>
    <mergeCell ref="F11:F12"/>
    <mergeCell ref="I11:I12"/>
    <mergeCell ref="J11:J12"/>
    <mergeCell ref="A46:A47"/>
    <mergeCell ref="A83:A89"/>
    <mergeCell ref="A23:A25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2015-05-18T07:31:13Z</cp:lastPrinted>
  <dcterms:created xsi:type="dcterms:W3CDTF">2004-12-26T12:16:03Z</dcterms:created>
  <dcterms:modified xsi:type="dcterms:W3CDTF">2015-08-11T10:59:12Z</dcterms:modified>
  <cp:category/>
  <cp:version/>
  <cp:contentType/>
  <cp:contentStatus/>
</cp:coreProperties>
</file>